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okumenti\dokumenti$\IBRALA\Documents\CAPITAL MANAGEMENT\JAVNA OBJAVA\JAVNA OBJAVA 31 12 2025\INTERNET\"/>
    </mc:Choice>
  </mc:AlternateContent>
  <xr:revisionPtr revIDLastSave="0" documentId="13_ncr:1_{86D08655-2412-45A5-B41F-B45F13A89243}" xr6:coauthVersionLast="47" xr6:coauthVersionMax="47" xr10:uidLastSave="{00000000-0000-0000-0000-000000000000}"/>
  <bookViews>
    <workbookView xWindow="-120" yWindow="-120" windowWidth="29040" windowHeight="15840" tabRatio="961" firstSheet="3" activeTab="24" xr2:uid="{32DA4E71-5920-49DB-9320-618335CB70B5}"/>
  </bookViews>
  <sheets>
    <sheet name="Prilog A dio sažetak" sheetId="1" r:id="rId1"/>
    <sheet name="EU OV1" sheetId="2" r:id="rId2"/>
    <sheet name="EU KM1" sheetId="3" r:id="rId3"/>
    <sheet name="EU LI1" sheetId="11" r:id="rId4"/>
    <sheet name="EU LI2" sheetId="12" r:id="rId5"/>
    <sheet name="EU LI3" sheetId="13" r:id="rId6"/>
    <sheet name="EU PV1" sheetId="16" r:id="rId7"/>
    <sheet name="EU CC1" sheetId="17" r:id="rId8"/>
    <sheet name="EU CC2" sheetId="18" r:id="rId9"/>
    <sheet name="EU CCA" sheetId="19" r:id="rId10"/>
    <sheet name="EU CCyB1" sheetId="20" r:id="rId11"/>
    <sheet name="EU CCyB2" sheetId="21" r:id="rId12"/>
    <sheet name="EU LR1-LRSum" sheetId="22" r:id="rId13"/>
    <sheet name="EU LR2-LRCom" sheetId="23" r:id="rId14"/>
    <sheet name="EU LR3-LRSpl" sheetId="24" r:id="rId15"/>
    <sheet name="EU LIQ1" sheetId="27" r:id="rId16"/>
    <sheet name="EU LIQ2" sheetId="29" r:id="rId17"/>
    <sheet name="EU CR1" sheetId="32" r:id="rId18"/>
    <sheet name="EU CR1-A" sheetId="33" r:id="rId19"/>
    <sheet name="EU CR2" sheetId="34" r:id="rId20"/>
    <sheet name="EU CR2a" sheetId="35" r:id="rId21"/>
    <sheet name="EU CQ1" sheetId="36" r:id="rId22"/>
    <sheet name="EU CQ2" sheetId="37" r:id="rId23"/>
    <sheet name="EU CQ3" sheetId="38" r:id="rId24"/>
    <sheet name="EU CQ4" sheetId="39" r:id="rId25"/>
    <sheet name="EU CQ5" sheetId="40" r:id="rId26"/>
    <sheet name="EU CQ6" sheetId="41" r:id="rId27"/>
    <sheet name="EU CQ7" sheetId="42" r:id="rId28"/>
    <sheet name="EU CQ8" sheetId="43" r:id="rId29"/>
    <sheet name="EU CR3" sheetId="48" r:id="rId30"/>
    <sheet name="EU CR4" sheetId="50" r:id="rId31"/>
    <sheet name="EU CR5" sheetId="51" r:id="rId32"/>
    <sheet name="EU CR10 " sheetId="60" r:id="rId33"/>
    <sheet name="EU CCR1" sheetId="62" r:id="rId34"/>
    <sheet name="EU CCR3" sheetId="63" r:id="rId35"/>
    <sheet name="EU CCR5" sheetId="65" r:id="rId36"/>
    <sheet name="EU MR1" sheetId="76" r:id="rId37"/>
    <sheet name="EU CVA1" sheetId="81" r:id="rId38"/>
    <sheet name="EU OR1" sheetId="87" r:id="rId39"/>
    <sheet name="EU OR2" sheetId="88" r:id="rId40"/>
    <sheet name="EU OR3" sheetId="89" r:id="rId41"/>
    <sheet name="EU IRRBB1" sheetId="91" r:id="rId42"/>
    <sheet name="EU REM1" sheetId="93" r:id="rId43"/>
    <sheet name="EU REM2" sheetId="95" r:id="rId44"/>
    <sheet name="EU REM3" sheetId="94" r:id="rId45"/>
    <sheet name="EU REM4" sheetId="96" r:id="rId46"/>
    <sheet name="EU REM5" sheetId="97" r:id="rId47"/>
    <sheet name="EU AE1" sheetId="98" r:id="rId48"/>
    <sheet name="EU AE2" sheetId="99" r:id="rId49"/>
    <sheet name="EU AE3" sheetId="100" r:id="rId50"/>
    <sheet name="EU iLAC" sheetId="120" r:id="rId51"/>
    <sheet name="EU TLAC2a" sheetId="121" r:id="rId5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 i="39" l="1"/>
  <c r="F19" i="39"/>
  <c r="G12" i="11" l="1"/>
  <c r="K11" i="40"/>
  <c r="K12" i="40"/>
  <c r="K13" i="40"/>
  <c r="K14" i="40"/>
  <c r="K15" i="40"/>
  <c r="K16" i="40"/>
  <c r="K17" i="40"/>
  <c r="K18" i="40"/>
  <c r="K19" i="40"/>
  <c r="K20" i="40"/>
  <c r="K21" i="40"/>
  <c r="K22" i="40"/>
  <c r="K23" i="40"/>
  <c r="K24" i="40"/>
  <c r="K25" i="40"/>
  <c r="K26" i="40"/>
  <c r="K27" i="40"/>
  <c r="K28" i="40"/>
  <c r="K10" i="40"/>
  <c r="K9" i="121" l="1"/>
  <c r="E38" i="11"/>
  <c r="F27" i="11"/>
  <c r="E27" i="11"/>
  <c r="G27" i="11"/>
  <c r="E59" i="18"/>
  <c r="D59" i="18"/>
  <c r="D26" i="18"/>
  <c r="D38" i="11"/>
  <c r="D27" i="11"/>
  <c r="D22" i="22" l="1"/>
  <c r="F10" i="33" l="1"/>
  <c r="G10" i="33"/>
  <c r="H10" i="33"/>
  <c r="I10" i="33"/>
  <c r="E10" i="33"/>
  <c r="D10" i="33"/>
  <c r="I9" i="33"/>
  <c r="I8" i="33"/>
  <c r="I33" i="50"/>
  <c r="I32" i="50"/>
  <c r="I30" i="50"/>
  <c r="I29" i="50"/>
  <c r="I28" i="50"/>
  <c r="I27" i="50"/>
  <c r="I25" i="50"/>
  <c r="I24" i="50"/>
  <c r="I23" i="50"/>
  <c r="I22" i="50"/>
  <c r="H20" i="50"/>
  <c r="G20" i="50"/>
  <c r="F20" i="50"/>
  <c r="D20" i="50"/>
  <c r="I19" i="50"/>
  <c r="I18" i="50"/>
  <c r="I17" i="50"/>
  <c r="I16" i="50"/>
  <c r="I13" i="50"/>
  <c r="I12" i="50"/>
  <c r="H11" i="50"/>
  <c r="G11" i="50"/>
  <c r="F11" i="50"/>
  <c r="F35" i="50" s="1"/>
  <c r="E11" i="50"/>
  <c r="E35" i="50" s="1"/>
  <c r="D11" i="50"/>
  <c r="I10" i="50"/>
  <c r="D35" i="50" l="1"/>
  <c r="I11" i="50"/>
  <c r="I20" i="50"/>
  <c r="G35" i="50"/>
  <c r="H35" i="50"/>
  <c r="I35" i="50" l="1"/>
  <c r="K10" i="121" l="1"/>
  <c r="K11" i="121"/>
  <c r="K12" i="121"/>
  <c r="K13" i="121"/>
  <c r="K14" i="121"/>
  <c r="G17" i="88" l="1"/>
  <c r="G12" i="88"/>
  <c r="G21" i="88"/>
  <c r="G20" i="88"/>
  <c r="G16" i="88"/>
  <c r="G18" i="88"/>
  <c r="G15" i="88"/>
  <c r="G11" i="88"/>
  <c r="G13" i="88"/>
  <c r="G10" i="88"/>
  <c r="D9" i="24" l="1"/>
  <c r="D7" i="24" s="1"/>
  <c r="E72" i="23"/>
  <c r="E73" i="23"/>
  <c r="E71" i="23"/>
  <c r="E70" i="23"/>
  <c r="E38" i="23"/>
  <c r="D69" i="23" l="1"/>
  <c r="D70" i="23"/>
  <c r="D38" i="23"/>
  <c r="D35" i="23"/>
  <c r="D27" i="23"/>
  <c r="D55" i="23" l="1"/>
  <c r="D72" i="23" s="1"/>
  <c r="D57" i="23"/>
  <c r="D58" i="23" s="1"/>
  <c r="D59" i="23" s="1"/>
  <c r="D71" i="23" l="1"/>
  <c r="D73" i="23" s="1"/>
  <c r="D79" i="17" l="1"/>
  <c r="D90" i="17" s="1"/>
  <c r="D9" i="17"/>
  <c r="D18" i="17" s="1"/>
  <c r="D49" i="17" s="1"/>
  <c r="D91" i="17" l="1"/>
  <c r="D20" i="12" l="1"/>
  <c r="G20" i="12"/>
  <c r="E20" i="12" l="1"/>
</calcChain>
</file>

<file path=xl/sharedStrings.xml><?xml version="1.0" encoding="utf-8"?>
<sst xmlns="http://schemas.openxmlformats.org/spreadsheetml/2006/main" count="2351" uniqueCount="1457">
  <si>
    <r>
      <rPr>
        <sz val="7.5"/>
        <color theme="1"/>
        <rFont val="Segoe UI"/>
        <family val="2"/>
      </rPr>
      <t>Bruto knjigovodstvena vrijednost</t>
    </r>
  </si>
  <si>
    <r>
      <rPr>
        <sz val="7.5"/>
        <color theme="1"/>
        <rFont val="Segoe UI"/>
        <family val="2"/>
      </rPr>
      <t>Akumulirane negativne promjene</t>
    </r>
  </si>
  <si>
    <r>
      <rPr>
        <sz val="7.5"/>
        <color theme="1"/>
        <rFont val="Segoe UI"/>
        <family val="2"/>
      </rPr>
      <t>Vrijednost pri početnom priznavanju</t>
    </r>
  </si>
  <si>
    <r>
      <rPr>
        <sz val="7.5"/>
        <color rgb="FF000000"/>
        <rFont val="Segoe UI"/>
        <family val="2"/>
      </rPr>
      <t>010</t>
    </r>
  </si>
  <si>
    <r>
      <rPr>
        <sz val="7.5"/>
        <color theme="1"/>
        <rFont val="Segoe UI"/>
        <family val="2"/>
      </rPr>
      <t>Kolaterali dobiveni u posjed klasificirani kao nekretnine, postrojenja i oprema</t>
    </r>
  </si>
  <si>
    <r>
      <rPr>
        <sz val="7.5"/>
        <color rgb="FF000000"/>
        <rFont val="Segoe UI"/>
        <family val="2"/>
      </rPr>
      <t>020</t>
    </r>
  </si>
  <si>
    <r>
      <rPr>
        <sz val="7.5"/>
        <color theme="1"/>
        <rFont val="Segoe UI"/>
        <family val="2"/>
      </rPr>
      <t>Kolaterali dobiveni u posjed osim onih klasificiranih kao nekretnine, postrojenja i oprema</t>
    </r>
  </si>
  <si>
    <r>
      <rPr>
        <b/>
        <sz val="16"/>
        <rFont val="Arial"/>
        <family val="2"/>
      </rPr>
      <t>Obrazac EU CCR3 – Standardizirani pristup – Izloženosti kreditnom riziku druge ugovorne strane prema regulatornoj kategoriji izloženosti i ponderima rizika</t>
    </r>
  </si>
  <si>
    <r>
      <rPr>
        <b/>
        <sz val="16"/>
        <color theme="1"/>
        <rFont val="Arial"/>
        <family val="2"/>
      </rPr>
      <t>Obrazac EU CCR5 – Sastav kolaterala za izloženosti kreditnom riziku druge ugovorne strane</t>
    </r>
    <r>
      <rPr>
        <b/>
        <strike/>
        <sz val="16"/>
        <color rgb="FF000000"/>
        <rFont val="Arial"/>
        <family val="2"/>
      </rPr>
      <t>s</t>
    </r>
  </si>
  <si>
    <t>040</t>
  </si>
  <si>
    <t>050</t>
  </si>
  <si>
    <t>a</t>
  </si>
  <si>
    <t>b</t>
  </si>
  <si>
    <t>c</t>
  </si>
  <si>
    <t>d</t>
  </si>
  <si>
    <t>e</t>
  </si>
  <si>
    <t>f</t>
  </si>
  <si>
    <t>n</t>
  </si>
  <si>
    <t>T</t>
  </si>
  <si>
    <t>T-1</t>
  </si>
  <si>
    <t>T-2</t>
  </si>
  <si>
    <t>T-3</t>
  </si>
  <si>
    <t>T-4</t>
  </si>
  <si>
    <t>EU-3a</t>
  </si>
  <si>
    <t>EU-5a</t>
  </si>
  <si>
    <t>6a</t>
  </si>
  <si>
    <t>6b</t>
  </si>
  <si>
    <t>EU-7</t>
  </si>
  <si>
    <t>EU-8</t>
  </si>
  <si>
    <t>EU-9</t>
  </si>
  <si>
    <t>EU-10</t>
  </si>
  <si>
    <t>EU-17a</t>
  </si>
  <si>
    <t>EU-22a</t>
  </si>
  <si>
    <t>EU-25a</t>
  </si>
  <si>
    <t>EU-26a</t>
  </si>
  <si>
    <t>EU 1</t>
  </si>
  <si>
    <t>g</t>
  </si>
  <si>
    <t>h</t>
  </si>
  <si>
    <t>Naziv subjekta</t>
  </si>
  <si>
    <t>Metoda računovodstvene konsolidacije</t>
  </si>
  <si>
    <t>Metoda bonitetne konsolidacije</t>
  </si>
  <si>
    <t>Opis subjekta</t>
  </si>
  <si>
    <t>Puna konsolidacija</t>
  </si>
  <si>
    <t>Proporcionalna konsolidacija</t>
  </si>
  <si>
    <t>Metoda udjela</t>
  </si>
  <si>
    <t>Ni konsolidirano ni odbijeno</t>
  </si>
  <si>
    <t>Odbijeno</t>
  </si>
  <si>
    <t>OTP leasing d.d.</t>
  </si>
  <si>
    <t>X</t>
  </si>
  <si>
    <t>Financijski i operativni najam</t>
  </si>
  <si>
    <t>OTP Nekretnine d.o.o.</t>
  </si>
  <si>
    <t>Organizacija izvedbe projekata za zgrade</t>
  </si>
  <si>
    <t>Georg d.o.o.</t>
  </si>
  <si>
    <t>Savjetovanje u vezi s poslovanjem i upravljanjem</t>
  </si>
  <si>
    <t>Cresco d.o.o.</t>
  </si>
  <si>
    <t>Poslovanje nekretninama</t>
  </si>
  <si>
    <t>Ukupno</t>
  </si>
  <si>
    <t xml:space="preserve">Stavke na koje se primjenjuje </t>
  </si>
  <si>
    <t>okvir za kreditni rizik</t>
  </si>
  <si>
    <t xml:space="preserve">sekuritizacijski okvir </t>
  </si>
  <si>
    <t xml:space="preserve">okvir za kreditni rizik druge ugovorne strane </t>
  </si>
  <si>
    <t>okvir za tržišni rizik</t>
  </si>
  <si>
    <t>Iznos knjigovodstvene vrijednosti imovine u skladu s opsegom bonitetne konsolidacije (obrazac LI1)</t>
  </si>
  <si>
    <t>Iznos knjigovodstvene vrijednosti obveza u skladu s opsegom bonitetne konsolidacije (obrazac LI1)</t>
  </si>
  <si>
    <t>Ukupni neto iznos u skladu s opsegom bonitetne konsolidacije</t>
  </si>
  <si>
    <t>Izvanbilančni iznosi</t>
  </si>
  <si>
    <t xml:space="preserve">Razlike u vrednovanju </t>
  </si>
  <si>
    <t>Razlike zbog različitih pravila netiranja, osim onih koje su već navedene u retku 2</t>
  </si>
  <si>
    <t>Razlike zbog uračunavanja rezervacija</t>
  </si>
  <si>
    <t>Razlike zbog primjene tehnika smanjenja kreditnog rizika</t>
  </si>
  <si>
    <t>Razlike zbog kreditnih konverzijskih faktora</t>
  </si>
  <si>
    <t>Razlike zbog sekuritizacije s prijenosom rizika</t>
  </si>
  <si>
    <t>Ostale razlike</t>
  </si>
  <si>
    <t>Iznosi izloženosti koji se uzimaju u obzir za regulatorne potrebe</t>
  </si>
  <si>
    <t>Kategorija rizika</t>
  </si>
  <si>
    <t>Dodatna vrijednosna usklađenja na razini kategorije – Nesigurnost vrednovanja</t>
  </si>
  <si>
    <t>Ukupna dodatna vrijednosna usklađenja na razini kategorije nakon primjene diversifikacije</t>
  </si>
  <si>
    <t>Dodatna vrijednosna usklađenja na razini kategorije</t>
  </si>
  <si>
    <t>Vlasnička ulaganja</t>
  </si>
  <si>
    <t>Kamatni rizik</t>
  </si>
  <si>
    <t>Valutni rizik</t>
  </si>
  <si>
    <t>Kreditni rizik</t>
  </si>
  <si>
    <t>Robni rizik</t>
  </si>
  <si>
    <t>Dodatna vrijednosna usklađenja za nerealizirane kreditne raspone</t>
  </si>
  <si>
    <t>Dodatna vrijednosna usklađenja za troškove ulaganja i financiranja</t>
  </si>
  <si>
    <t>Neizvjesnost tržišnih cijena</t>
  </si>
  <si>
    <t>Nije primjenjivo</t>
  </si>
  <si>
    <t>Troškovi zatvaranja pozicija</t>
  </si>
  <si>
    <t>Koncentracija pozicija</t>
  </si>
  <si>
    <t>Ranije zatvaranje pozicija</t>
  </si>
  <si>
    <t>Rizik modela</t>
  </si>
  <si>
    <t>Operativni rizik</t>
  </si>
  <si>
    <t>Budući administrativni troškovi</t>
  </si>
  <si>
    <t>Ukupna dodatna vrijednosna usklađenja</t>
  </si>
  <si>
    <r>
      <rPr>
        <sz val="7.5"/>
        <color theme="1"/>
        <rFont val="Arial"/>
        <family val="2"/>
        <charset val="238"/>
      </rPr>
      <t>b</t>
    </r>
  </si>
  <si>
    <r>
      <rPr>
        <sz val="7.5"/>
        <color theme="1"/>
        <rFont val="Arial"/>
        <family val="2"/>
        <charset val="238"/>
      </rPr>
      <t>c</t>
    </r>
  </si>
  <si>
    <r>
      <rPr>
        <sz val="7.5"/>
        <color theme="1"/>
        <rFont val="Arial"/>
        <family val="2"/>
        <charset val="238"/>
      </rPr>
      <t>d</t>
    </r>
  </si>
  <si>
    <r>
      <rPr>
        <sz val="7.5"/>
        <color theme="1"/>
        <rFont val="Arial"/>
        <family val="2"/>
        <charset val="238"/>
      </rPr>
      <t>e</t>
    </r>
  </si>
  <si>
    <r>
      <rPr>
        <sz val="7.5"/>
        <rFont val="Arial"/>
        <family val="2"/>
        <charset val="238"/>
      </rPr>
      <t>EU e1</t>
    </r>
  </si>
  <si>
    <r>
      <rPr>
        <sz val="7.5"/>
        <rFont val="Arial"/>
        <family val="2"/>
        <charset val="238"/>
      </rPr>
      <t>EU e2</t>
    </r>
  </si>
  <si>
    <r>
      <rPr>
        <sz val="7.5"/>
        <color theme="1"/>
        <rFont val="Arial"/>
        <family val="2"/>
        <charset val="238"/>
      </rPr>
      <t>f</t>
    </r>
  </si>
  <si>
    <r>
      <rPr>
        <sz val="7.5"/>
        <color theme="1"/>
        <rFont val="Arial"/>
        <family val="2"/>
        <charset val="238"/>
      </rPr>
      <t>g</t>
    </r>
  </si>
  <si>
    <r>
      <rPr>
        <sz val="7.5"/>
        <color theme="1"/>
        <rFont val="Arial"/>
        <family val="2"/>
        <charset val="238"/>
      </rPr>
      <t>h</t>
    </r>
  </si>
  <si>
    <r>
      <rPr>
        <sz val="7.5"/>
        <color theme="1"/>
        <rFont val="Arial"/>
        <family val="2"/>
        <charset val="238"/>
      </rPr>
      <t>Nije primjenjivo</t>
    </r>
  </si>
  <si>
    <r>
      <rPr>
        <b/>
        <sz val="7.5"/>
        <color theme="1"/>
        <rFont val="Arial"/>
        <family val="2"/>
        <charset val="238"/>
      </rPr>
      <t xml:space="preserve">Od čega: </t>
    </r>
    <r>
      <rPr>
        <b/>
        <sz val="7.5"/>
        <color rgb="FF000000"/>
        <rFont val="Arial"/>
        <family val="2"/>
        <charset val="238"/>
      </rPr>
      <t>ukupna dodatna vrijednosna usklađenja u skladu s osnovnim pristupom u knjizi pozicija kojima se trguje</t>
    </r>
  </si>
  <si>
    <r>
      <rPr>
        <b/>
        <sz val="7.5"/>
        <color theme="1"/>
        <rFont val="Arial"/>
        <family val="2"/>
        <charset val="238"/>
      </rPr>
      <t xml:space="preserve">Od čega: </t>
    </r>
    <r>
      <rPr>
        <b/>
        <sz val="7.5"/>
        <color rgb="FF000000"/>
        <rFont val="Arial"/>
        <family val="2"/>
        <charset val="238"/>
      </rPr>
      <t>ukupna dodatna vrijednosna usklađenja u skladu s osnovnim pristupom u knjizi pozicija kojima se ne trguje</t>
    </r>
  </si>
  <si>
    <t>Iznosi</t>
  </si>
  <si>
    <r>
      <rPr>
        <b/>
        <sz val="7.5"/>
        <color theme="1"/>
        <rFont val="Arial"/>
        <family val="2"/>
        <charset val="238"/>
      </rPr>
      <t>Izvor na temelju referentnih brojeva/slova u bilanci u skladu s opsegom regulatorne konsolidacije</t>
    </r>
    <r>
      <rPr>
        <sz val="7.5"/>
        <color rgb="FF000000"/>
        <rFont val="Arial"/>
        <family val="2"/>
        <charset val="238"/>
      </rPr>
      <t> </t>
    </r>
  </si>
  <si>
    <t xml:space="preserve">Redovni osnovni kapital (CET1):  instrumenti i rezerve                                             </t>
  </si>
  <si>
    <t xml:space="preserve">Instrumenti kapitala i računi premija na dionice </t>
  </si>
  <si>
    <t>(h)</t>
  </si>
  <si>
    <t xml:space="preserve">Zadržana dobit </t>
  </si>
  <si>
    <t>Akumulirana ostala sveobuhvatna dobit (i druge rezerve)</t>
  </si>
  <si>
    <t>Rezerve za opće bankovne rizike</t>
  </si>
  <si>
    <t xml:space="preserve">Iznos stavki koje ispunjavaju uvjete iz članka 484. stavka 3. CRR-a i povezani računi premija na dionice koji se postupno isključuju iz redovnog osnovnog kapitala </t>
  </si>
  <si>
    <t>Manjinski udjeli (iznosi dopušteni u konsolidiranom redovnom osnovnom kapitalu)</t>
  </si>
  <si>
    <t xml:space="preserve">Neovisno provjerena dobit tekuće godine ostvarena tijekom poslovne godine umanjena za predvidive troškove ili dividende </t>
  </si>
  <si>
    <t>Redovni osnovni kapital (CET1) prije regulatornih usklađenja</t>
  </si>
  <si>
    <t>Redovni osnovni kapital (CET1): regulatorna usklađenja </t>
  </si>
  <si>
    <t>Dodatna vrijednosna usklađenja (negativan iznos)</t>
  </si>
  <si>
    <t>Nematerijalna imovina (umanjena za povezanu poreznu obvezu) (negativan iznos)</t>
  </si>
  <si>
    <t>(a) minus (d)</t>
  </si>
  <si>
    <t>Odgođena porezna imovina koja ovisi o budućoj profitabilnosti, isključujući onu koja proizlazi iz privremenih razlika (umanjena za povezanu poreznu obvezu ako su ispunjeni uvjeti iz članka 38. stavka 3. CRR-a) (negativan iznos)</t>
  </si>
  <si>
    <t>Rezerve iz fer vrednovanja koje se odnose na dobitke ili gubitke na osnovi zaštite novčanog toka financijskih instrumenata koji se ne vrednuju po fer vrijednosti</t>
  </si>
  <si>
    <t xml:space="preserve">Negativni iznosi koji proizlaze iz izračuna iznosa očekivanih gubitaka </t>
  </si>
  <si>
    <t>Svako povećanje kapitala nastalo kao rezultat sekuritizirane imovine (negativan iznos)</t>
  </si>
  <si>
    <t>Dobici ili gubici po obvezama vrednovanima po fer vrijednosti nastali kao rezultat promjena kreditne sposobnosti same institucije</t>
  </si>
  <si>
    <t>Imovina mirovinskog fonda pod pokroviteljstvom poslodavca (negativan iznos)</t>
  </si>
  <si>
    <t>Izravna, neizravna i sintetska ulaganja institucije u vlastite instrumente redovnog osnovnog kapitala (negativan iznos)</t>
  </si>
  <si>
    <t>Izravna, neizravna i sintetska ulaganja u instrumente redovnog osnovnog kapitala subjekata financijskog sektora ako ti subjekti imaju s institucijom recipročno međusobno ulaganje čiji je cilj umjetno povećati regulatorni kapital institucije (negativan iznos)</t>
  </si>
  <si>
    <t>Izravna, neizravna i sintetska ulaganja institucije u instrumente redovnog osnovnog kapitala subjekata financijskog sektora ako institucija nema značajno ulaganje u te subjekte (iznos iznad praga od 10 % i umanjeno za prihvatljive kratke pozicije) (negativan iznos)</t>
  </si>
  <si>
    <t>Izravna, neizravna i sintetska ulaganja institucije u instrumente redovnog osnovnog kapitala subjekata financijskog sektora ako institucija ima značajno ulaganje u te subjekte (iznos iznad praga od 10 % i umanjeno za prihvatljive kratke pozicije) (negativan iznos)</t>
  </si>
  <si>
    <t>EU-20a</t>
  </si>
  <si>
    <t>Iznos izloženosti sljedećih stavki kojima se dodjeljuje ponder rizika od 1 250 %, ako se institucija odluči za alternativu odbicima</t>
  </si>
  <si>
    <t>EU-20b</t>
  </si>
  <si>
    <t xml:space="preserve">     od čega: kvalificirani udjeli izvan financijskog sektora (negativan iznos)</t>
  </si>
  <si>
    <t>EU-20c</t>
  </si>
  <si>
    <t xml:space="preserve">     od čega: sekuritizacijske pozicije (negativan iznos)</t>
  </si>
  <si>
    <t>EU-20d</t>
  </si>
  <si>
    <t xml:space="preserve">     od čega: slobodne isporuke (negativan iznos)</t>
  </si>
  <si>
    <t>Odgođena porezna imovina koja proizlazi iz privremenih razlika (iznos iznad praga od 10 %, umanjeno za povezanu poreznu obvezu ako su ispunjeni uvjeti iz članka 38. stavka 3. CRR-a) (negativan iznos)</t>
  </si>
  <si>
    <t>Iznos koji premašuje prag od 17,65 % (negativan iznos)</t>
  </si>
  <si>
    <t xml:space="preserve">     od čega: izravna, neizravna i sintetska ulaganja institucije u instrumente redovnog osnovnog kapitala subjekata financijskog sektora ako institucija u tim subjektima ima značajno ulaganje</t>
  </si>
  <si>
    <t xml:space="preserve">     od čega: odgođena porezna imovina koja proizlazi iz privremenih razlika</t>
  </si>
  <si>
    <t>Gubici tekuće financijske godine (negativan iznos)</t>
  </si>
  <si>
    <t>EU-25b</t>
  </si>
  <si>
    <t>Predvidivi porezni troškovi povezani sa stavkama dodatnog osnovnog kapitala ako institucija na odgovarajući način uskladi iznos stavki dodatnog osnovnog kapitala u onoj mjeri u kojoj takvi porezni troškovi umanjuju iznos do kojeg se te stavke mogu koristiti za pokrivanje rizika ili gubitaka (negativan iznos)</t>
  </si>
  <si>
    <r>
      <rPr>
        <sz val="7.5"/>
        <color theme="1"/>
        <rFont val="Arial"/>
        <family val="2"/>
        <charset val="238"/>
      </rPr>
      <t xml:space="preserve">Kvalificirani odbici od dodatnog osnovnog kapitala koji premašuju </t>
    </r>
    <r>
      <rPr>
        <sz val="7.5"/>
        <color rgb="FF000000"/>
        <rFont val="Arial"/>
        <family val="2"/>
        <charset val="238"/>
      </rPr>
      <t>stavke dodatnog osnovnog kapitala institucije (negativan iznos)</t>
    </r>
  </si>
  <si>
    <t>27a</t>
  </si>
  <si>
    <r>
      <rPr>
        <sz val="7.5"/>
        <color theme="1"/>
        <rFont val="Arial"/>
        <family val="2"/>
        <charset val="238"/>
      </rPr>
      <t>Ostala regulatorna usklađenja</t>
    </r>
  </si>
  <si>
    <t>Ukupna regulatorna usklađenja redovnog osnovnog kapitala</t>
  </si>
  <si>
    <t xml:space="preserve">Redovni osnovni kapital </t>
  </si>
  <si>
    <t>Dodatni osnovni kapital: instrumenti</t>
  </si>
  <si>
    <t>Instrumenti kapitala i računi premija na dionice</t>
  </si>
  <si>
    <t>(i)</t>
  </si>
  <si>
    <t xml:space="preserve">     od čega: klasificirani kao kapital u skladu s primjenjivim računovodstvenim standardom</t>
  </si>
  <si>
    <t xml:space="preserve">     od čega: klasificirani kao obveze u skladu s primjenjivim računovodstvenim standardom</t>
  </si>
  <si>
    <t>Iznos stavki koje ispunjavaju uvjete iz članka 484. stavka 4. CRR-a i povezani računi premija na dionice koji se postupno isključuju iz redovnog osnovnog kapitala</t>
  </si>
  <si>
    <t>EU-33a</t>
  </si>
  <si>
    <t>Iznos stavki koje ispunjavaju uvjete iz članka 494.a stavka 1. CRR-a koje se postupno isključuju iz redovnog osnovnog kapitala</t>
  </si>
  <si>
    <t>EU-33b</t>
  </si>
  <si>
    <t>Iznos stavki koje ispunjavaju uvjete iz članka 494.b stavka 1. CRR-a koje se postupno isključuju iz redovnog osnovnog kapitala</t>
  </si>
  <si>
    <t xml:space="preserve">Kvalificirani osnovni kapital uključen u konsolidirani dodatni osnovni kapital (uključujući manjinske udjele koji nisu navedeni u retku 5) u izdanju društava kćeri koji drže treće strane </t>
  </si>
  <si>
    <t xml:space="preserve">    od čega: instrumenti u izdanju društava kćeri koji se postupno isključuju </t>
  </si>
  <si>
    <t xml:space="preserve">   Redovni osnovni kapital (AT1) prije regulatornih usklađenja</t>
  </si>
  <si>
    <t>Dodatni osnovni kapital: regulatorna usklađenja</t>
  </si>
  <si>
    <t>Izravna, neizravna i sintetska ulaganja institucije u vlastite instrumente dodatnog osnovnog kapitala (negativan iznos)</t>
  </si>
  <si>
    <t>Izravna, neizravna i sintetska ulaganja u instrumente dodatnog osnovnog kapitala subjekata financijskog sektora ako ti subjekti imaju s institucijom recipročno međusobno ulaganje čiji je cilj umjetno povećati regulatorni kapital institucije (negativan iznos)</t>
  </si>
  <si>
    <t>Izravna, neizravna i sintetska ulaganja u instrumente dodatnog osnovnog kapitala subjekata financijskog sektora ako institucija nema značajno ulaganje u te subjekte (iznos iznad praga od 10 % i umanjeno za prihvatljive kratke pozicije) (negativan iznos)</t>
  </si>
  <si>
    <t>Izravna, neizravna i sintetska ulaganja institucije u instrumente dodatnog osnovnog kapitala subjekata financijskog sektora ako institucija ima značajno ulaganje u te subjekte (umanjeno za prihvatljive kratke pozicije) (negativan iznos)</t>
  </si>
  <si>
    <r>
      <rPr>
        <sz val="7.5"/>
        <color theme="1"/>
        <rFont val="Arial"/>
        <family val="2"/>
        <charset val="238"/>
      </rPr>
      <t xml:space="preserve">Kvalificirani odbici od dopunskog kapitala koji premašuju </t>
    </r>
    <r>
      <rPr>
        <sz val="7.5"/>
        <color rgb="FF000000"/>
        <rFont val="Arial"/>
        <family val="2"/>
        <charset val="238"/>
      </rPr>
      <t>stavke dopunskog kapitala institucije (negativan iznos)</t>
    </r>
  </si>
  <si>
    <t xml:space="preserve">42a </t>
  </si>
  <si>
    <t>Ostala regulatorna usklađenja dodatnog osnovnog kapitala</t>
  </si>
  <si>
    <t>Ukupna regulatorna usklađenja dodatnog osnovnog kapitala (AT1)</t>
  </si>
  <si>
    <t xml:space="preserve">Dodatni osnovni kapital (AT1) </t>
  </si>
  <si>
    <t>Osnovni kapital (T1 = CET1 + AT1)</t>
  </si>
  <si>
    <t>Dopunski kapital (T2): instrumenti</t>
  </si>
  <si>
    <t>Instrumenti kapitala i povezani računi premija na dionice</t>
  </si>
  <si>
    <t>Iznos stavki koje ispunjavaju uvjete iz članka 484. stavka 5. CRR-a i povezani računi premija na dionice koji se postupno isključuju iz dopunskog kapitala kako je opisano u članku 484. stavku 5. CRR-a</t>
  </si>
  <si>
    <t>EU-47a</t>
  </si>
  <si>
    <t>Iznos stavki koje ispunjavaju uvjete iz članka 494.a stavka 2. CRR-a koje se postupno isključuju iz dopunskog kapitala</t>
  </si>
  <si>
    <t>EU-47b</t>
  </si>
  <si>
    <t>Iznos stavki koje ispunjavaju uvjete iz članka 494.b stavka 2. CRR-a koje se postupno isključuju iz dopunskog kapitala</t>
  </si>
  <si>
    <t xml:space="preserve">Kvalificirani instrumenti regulatornog kapitala uključeni u konsolidirani dopunski kapital (uključujući manjinske udjele i instrumente dodatnog osnovnog kapitala koji nisu navedeni u retku 5 ili retku 34) u izdanju društava kćeri koje drže treće strane </t>
  </si>
  <si>
    <t xml:space="preserve">   od čega: instrumenti u izdanju društava kćeri koji se postupno ukidaju</t>
  </si>
  <si>
    <t>Ispravci vrijednosti za kreditni rizik</t>
  </si>
  <si>
    <t>Dopunski kapital (T2) prije regulatornih usklađenja</t>
  </si>
  <si>
    <t>Dopunski kapital (T2): regulatorna usklađenja </t>
  </si>
  <si>
    <t>Izravna, neizravna i sintetska ulaganja institucije u vlastite instrumente dopunskog kapitala i podređene kredite (negativan iznos)</t>
  </si>
  <si>
    <t>Izravna, neizravna i sintetska ulaganja u instrumente dopunskog kapitala i podređene kredite subjekata financijskog sektora ako ti subjekti imaju s institucijom recipročno međusobno ulaganje čiji je cilj umjetno povećati regulatorni kapital institucije (negativan iznos)</t>
  </si>
  <si>
    <t xml:space="preserve">Izravna, neizravna i sintetska ulaganja u instrumente dopunskog kapitala i podređene kredite subjekata financijskog sektora ako institucija nema značajno ulaganje u te subjekte (iznos iznad praga od 10 % i umanjeno za prihvatljive kratke pozicije) (negativan iznos)  </t>
  </si>
  <si>
    <t>54a</t>
  </si>
  <si>
    <t>Izravna, neizravna i sintetska ulaganja institucije u instrumente dopunskog kapitala i podređene kredite subjekata financijskog sektora ako institucija ima značajno ulaganje u te subjekte (umanjeno za prihvatljive kratke pozicije) (negativan iznos)</t>
  </si>
  <si>
    <r>
      <rPr>
        <sz val="7.5"/>
        <color theme="1"/>
        <rFont val="Arial"/>
        <family val="2"/>
        <charset val="238"/>
      </rPr>
      <t>EU-56a</t>
    </r>
    <r>
      <rPr>
        <sz val="7.5"/>
        <color rgb="FF000000"/>
        <rFont val="Arial"/>
        <family val="2"/>
        <charset val="238"/>
      </rPr>
      <t> </t>
    </r>
  </si>
  <si>
    <t>Odbici kvalificiranih prihvatljivih obveza koji premašuju stavke prihvatljivih obveza institucije (negativan iznos)</t>
  </si>
  <si>
    <t>EU-56b</t>
  </si>
  <si>
    <t>Ostala regulatorna usklađenja dopunskog kapitala</t>
  </si>
  <si>
    <t>Ukupna regulatorna usklađenja dopunskog kapitala</t>
  </si>
  <si>
    <t xml:space="preserve">Dopunski kapital (T2) </t>
  </si>
  <si>
    <t>Ukupni kapital (TC = T1 + T2)</t>
  </si>
  <si>
    <t>Ukupni iznos izloženosti riziku</t>
  </si>
  <si>
    <t>Stope kapitala i zahtjevi uključujući zaštitne slojeve </t>
  </si>
  <si>
    <t>Redovni osnovni kapital</t>
  </si>
  <si>
    <t>Osnovni kapital</t>
  </si>
  <si>
    <t>Ukupni kapital</t>
  </si>
  <si>
    <t>Sveukupni kapitalni zahtjevi institucije za redovni osnovni kapital</t>
  </si>
  <si>
    <t xml:space="preserve">od čega: zaštitni sloj za očuvanje kapitala </t>
  </si>
  <si>
    <t xml:space="preserve">od čega: zahtjev za protuciklički zaštitni sloj kapitala </t>
  </si>
  <si>
    <t xml:space="preserve">od čega: zahtjev za zaštitni sloj za sistemski rizik </t>
  </si>
  <si>
    <t>EU-67a</t>
  </si>
  <si>
    <t>od čega: zahtjev za zaštitni sloj za globalnu sistemski važnu instituciju (GSV) ili drugu sistemski važnu instituciju (OSV institucija)</t>
  </si>
  <si>
    <t>EU-67b</t>
  </si>
  <si>
    <t>od čega: dodatni kapitalni zahtjevi za upravljanje rizicima koji nisu rizik prekomjerne financijske poluge</t>
  </si>
  <si>
    <t>Redovni osnovni kapital (kao postotak iznosa izloženosti rizicima) dostupan nakon ispunjenja minimalnih kapitalnih zahtjeva</t>
  </si>
  <si>
    <t>Nacionalni minimumi (ako se razlikuju od onih iz okvira Basel III)</t>
  </si>
  <si>
    <t>Iznosi ispod praga za odbitak (prije ponderiranja rizika) </t>
  </si>
  <si>
    <r>
      <rPr>
        <sz val="7.5"/>
        <color theme="1"/>
        <rFont val="Arial"/>
        <family val="2"/>
        <charset val="238"/>
      </rPr>
      <t>Izravna i neizravna ulaganja u regulatorni kapital i prihvatljive obveze subjekata financijskog sektora ako institucija nema značajno ulaganje u te subjekte (iznos ispod praga od 10 % i umanjeno za prihvatljive kratke pozicije)</t>
    </r>
    <r>
      <rPr>
        <sz val="7.5"/>
        <color rgb="FF000000"/>
        <rFont val="Arial"/>
        <family val="2"/>
        <charset val="238"/>
      </rPr>
      <t xml:space="preserve">   </t>
    </r>
  </si>
  <si>
    <t xml:space="preserve">Izravna i neizravna ulaganja institucije u instrumente redovnog osnovnog kapitala subjekata financijskog sektora ako institucija ima značajno ulaganje u te subjekte (iznos ispod praga od 17,65 % i umanjeno za prihvatljive kratke pozicije) </t>
  </si>
  <si>
    <r>
      <rPr>
        <sz val="7.5"/>
        <color theme="1"/>
        <rFont val="Arial"/>
        <family val="2"/>
        <charset val="238"/>
      </rPr>
      <t>Odgođena porezna imovina koja proizlazi iz privremenih razlika (iznos ispod praga od 17,65 %, umanjeno za povezanu poreznu obvezu ako su ispunjeni uvjeti iz članka 38. stavka 3. CRR-a)</t>
    </r>
  </si>
  <si>
    <t>Primjenjive gornje granice za uključenje rezervacija u dopunski kapital </t>
  </si>
  <si>
    <t>Ispravci vrijednosti za kreditni rizik uključeni u dopunski kapital za izloženosti na koje se primjenjuje standardizirani pristup (prije primjene gornje granice)</t>
  </si>
  <si>
    <t>Gornja granica za uključenje ispravaka vrijednosti za kreditni rizik u dopunski kapital u skladu sa standardiziranim pristupom</t>
  </si>
  <si>
    <t>Ispravci vrijednosti za kreditni rizik uključeni u dopunski kapital za izloženosti na koje se primjenjuje pristup zasnovan na internim rejting-sustavima (prije primjene gornje granice)</t>
  </si>
  <si>
    <t>Gornja granica za uključenje ispravaka vrijednosti za kreditni rizik u dopunski kapital u skladu s pristupom zasnovanim na internim rejting-sustavima</t>
  </si>
  <si>
    <t>Instrumenti kapitala koji se postupno isključuju (primjenjivo samo od 1. siječnja 2014. do 1. siječnja 2022.)</t>
  </si>
  <si>
    <t>Aktualna gornja granica za instrumente redovnog osnovnog kapitala koji se postupno isključuju</t>
  </si>
  <si>
    <t>Iznos isključen iz redovnog osnovnog kapitala zbog gornje granice (višak iznad gornje granice nakon otkupa i dospijeća)</t>
  </si>
  <si>
    <t>Aktualna gornja granica za instrumente dodatnog osnovnog kapitala koji se postupno isključuju</t>
  </si>
  <si>
    <t>Iznos isključen iz dodatnog osnovnog kapitala zbog gornje granice (višak iznad gornje granice nakon otkupa i dospijeća)</t>
  </si>
  <si>
    <t>Aktualna gornja granica za instrumente dopunskog kapitala koji se postupno isključuju</t>
  </si>
  <si>
    <t>Iznos isključen iz dopunskog kapitala zbog gornje granice (višak iznad gornje granice nakon otkupa i dospijeća)</t>
  </si>
  <si>
    <t xml:space="preserve">     od čega: Dionički kapital</t>
  </si>
  <si>
    <t xml:space="preserve">     od čega: Premija na dionice</t>
  </si>
  <si>
    <t>Bilanca objavljena u financijskim izvješćima</t>
  </si>
  <si>
    <t>U skladu s opsegom regulatorne konsolidacije</t>
  </si>
  <si>
    <t>Referentni dokument</t>
  </si>
  <si>
    <t>Dionički kapital</t>
  </si>
  <si>
    <t>Revidirana financijska izvješća</t>
  </si>
  <si>
    <t>Ukupni dionički kapital</t>
  </si>
  <si>
    <t xml:space="preserve">Referentni dokument
</t>
  </si>
  <si>
    <t>Stanje na 31.12.2025</t>
  </si>
  <si>
    <t>Ostala imovina</t>
  </si>
  <si>
    <t>Ukupna imovina</t>
  </si>
  <si>
    <t>Depoziti stanovništva</t>
  </si>
  <si>
    <t>Ukupne obveze</t>
  </si>
  <si>
    <t>Premija na emitirane dionice</t>
  </si>
  <si>
    <t>Zadržana dobit</t>
  </si>
  <si>
    <r>
      <t xml:space="preserve">Imovina – </t>
    </r>
    <r>
      <rPr>
        <b/>
        <i/>
        <sz val="7.5"/>
        <color rgb="FF000000"/>
        <rFont val="Arial"/>
        <family val="2"/>
        <charset val="238"/>
      </rPr>
      <t>Raščlamba prema kategorijama imovine u skladu s bilancom u objavljenim financijskim izvješćima</t>
    </r>
  </si>
  <si>
    <r>
      <t xml:space="preserve">Obveze – </t>
    </r>
    <r>
      <rPr>
        <b/>
        <i/>
        <sz val="7.5"/>
        <color rgb="FF000000"/>
        <rFont val="Arial"/>
        <family val="2"/>
        <charset val="238"/>
      </rPr>
      <t>Raščlamba prema kategorijama obveza u skladu s bilancom u objavljenim financijskim izvješćima</t>
    </r>
  </si>
  <si>
    <t>Ostale rezerve</t>
  </si>
  <si>
    <t>Akumulirana ostala sveobuhvatna dobit</t>
  </si>
  <si>
    <t>Usklađenja redovnog osnovnog kapitala zbog bonitetnih filtara</t>
  </si>
  <si>
    <t>(–) Goodwill</t>
  </si>
  <si>
    <t>(–) Ostala nematerijalna imovina</t>
  </si>
  <si>
    <t>Ostala prijelazna usklađenja redovnog osnovnog kapitala</t>
  </si>
  <si>
    <t>Manjinski udjeli</t>
  </si>
  <si>
    <t>Nedostatno pokriće za neprihodonosne izloženosti</t>
  </si>
  <si>
    <t>Dopunski kapital</t>
  </si>
  <si>
    <t>Primjenjivi iznos</t>
  </si>
  <si>
    <t>Ukupna imovina u skladu s objavljenim financijskim izvješćima</t>
  </si>
  <si>
    <t>Usklađenje za subjekte koji su konsolidirani za računovodstvene potrebe, ali su izvan opsega bonitetne konsolidacije</t>
  </si>
  <si>
    <t>(Usklađenje za sekuritizirane izloženosti koje ispunjavaju operativne zahtjeve za priznavanje prenosivosti rizika)</t>
  </si>
  <si>
    <t>(Usklađenje za privremeno izuzeće izloženosti prema središnjim bankama (ako je primjenjivo))</t>
  </si>
  <si>
    <t>(Usklađenje za fiducijarnu imovinu koja je priznata u bilanci u skladu s primjenjivim računovodstvenim okvirom, ali je isključena iz mjere ukupne izloženosti u skladu s člankom 429.a stavkom 1. točkom (i) CRR-a)</t>
  </si>
  <si>
    <t>Usklađenje za redovne kupnje i prodaje financijske imovine koja se računovodstveno priznaje na datum trgovanja</t>
  </si>
  <si>
    <t>Usklađenje za prihvatljive transakcije objedinjenog vođenja računa</t>
  </si>
  <si>
    <t>Usklađenje za izvedene financijske instrumente</t>
  </si>
  <si>
    <t>Usklađenje za transakcije financiranja vrijednosnim papirima</t>
  </si>
  <si>
    <t>Usklađenje za izvanbilančne stavke (odnosno konverzija izvanbilančnih izloženosti u istovjetne iznose kredita)</t>
  </si>
  <si>
    <t>(Usklađenje za bonitetna vrijednosna usklađenja i posebne i opće rezervacije kojima je umanjen redovni osnovni kapital)</t>
  </si>
  <si>
    <t>EU-11a</t>
  </si>
  <si>
    <t>(Usklađenje za izloženosti isključene iz mjere ukupne izloženosti u skladu s člankom 429.a stavkom 1. točkom (c) CRR-a)</t>
  </si>
  <si>
    <t>EU-11b</t>
  </si>
  <si>
    <t>(Usklađenje za izloženosti isključene iz mjere ukupne izloženosti u skladu s člankom 429.a stavkom 1. točkom (j) CRR-a)</t>
  </si>
  <si>
    <t>Ostala usklađenja</t>
  </si>
  <si>
    <t>Izloženosti omjera financijske poluge u skladu s CRR-om</t>
  </si>
  <si>
    <t>Bilančne izloženosti (isključujući izvedenice i transakcije financiranja vrijednosnim papirima)</t>
  </si>
  <si>
    <t>Bilančne stavke (isključujući izvedenice i transakcije financiranja vrijednosnim papirima, ali uključujući kolaterale)</t>
  </si>
  <si>
    <t>Uvećanje za koletaral u ugovorima o izvedenicama ako je odbijen od imovine iskazane u bilanci u skladu s primjenjivim računovodstvenim okvirom</t>
  </si>
  <si>
    <t>(Odbici imovine koja se potražuje za gotovinski varijacijski iznos nadoknade plaćen u transakcijama izvedenicama)</t>
  </si>
  <si>
    <t>(Usklađenje za primljene vrijednosne papire u transakcijama financiranja vrijednosnim papirima koji su priznati kao imovina)</t>
  </si>
  <si>
    <t>(Opći ispravci vrijednosti za kreditni rizik bilančnih stavki)</t>
  </si>
  <si>
    <t>(Iznosi imovine odbijeni pri utvrđivanju osnovnog kapitala)</t>
  </si>
  <si>
    <t xml:space="preserve">Ukupne bilančne izloženosti (isključujući izvedenice i transakcije financiranja vrijednosnim papirima) </t>
  </si>
  <si>
    <t>Izloženosti po izvedenicama</t>
  </si>
  <si>
    <t>Trošak zamjene povezan s transakcijama izvedenicama na koje se primjenjuje SA-CCR pristup (tj. ne uključujući prihvatljivi gotovinski iznos nadoknade)</t>
  </si>
  <si>
    <t>EU-8a</t>
  </si>
  <si>
    <t>Odstupanje za izvedenice: doprinos za trošak zamjene u skladu s pojednostavnjenim standardiziranim pristupom</t>
  </si>
  <si>
    <t xml:space="preserve">Iznosi faktora uvećanja za potencijalnu buduću izloženost povezanu s transakcijama izvedenicama na koje se primjenjuje SA-CCR pristup </t>
  </si>
  <si>
    <t>EU-9a</t>
  </si>
  <si>
    <t>Odstupanje za izvedenice: doprinos za potencijalnu buduću izloženost u skladu s pojednostavnjenim standardiziranim pristupom</t>
  </si>
  <si>
    <t>EU-9b</t>
  </si>
  <si>
    <t>Izloženost koja se utvrđuje metodom originalne izloženosti</t>
  </si>
  <si>
    <t>(Izuzeti dio izloženosti iz trgovanja prema središnjoj drugoj ugovornoj strani za transakcije koje su poravnane za klijenta) (SA-CCR pristup)</t>
  </si>
  <si>
    <t>EU-10a</t>
  </si>
  <si>
    <r>
      <rPr>
        <sz val="7.5"/>
        <color theme="1"/>
        <rFont val="Arial"/>
        <family val="2"/>
        <charset val="238"/>
      </rPr>
      <t>(Izuzeti dio izloženosti iz trgovanja prema središnjoj drugoj ugovornoj strani za transakcije koje su poravnane za klijenta) (pojednostavnjeni standardizirani pristup)</t>
    </r>
  </si>
  <si>
    <t>EU-10b</t>
  </si>
  <si>
    <t>(Izuzeti dio izloženosti iz trgovanja prema središnjoj drugoj ugovornoj strani za transakcije koje su poravnane za klijenta) (metoda originalne izloženosti)</t>
  </si>
  <si>
    <t>Prilagođena efektivna zamišljena vrijednost prodanih kreditnih izvedenica</t>
  </si>
  <si>
    <t>(Prilagođeni efektivni zamišljeni prijeboji i odbici faktora uvećanja za prodane kreditne izvedenice)</t>
  </si>
  <si>
    <t xml:space="preserve">Ukupne izloženosti po izvedenicama </t>
  </si>
  <si>
    <t>Izloženosti transakcija financiranja vrijednosnim papirima</t>
  </si>
  <si>
    <t>Bruto vrijednost imovine iz transakcije financiranja vrijednosnim papirima (bez priznavanja netiranja), nakon usklađenja za transakcije koje se obračunavaju kao prodaja</t>
  </si>
  <si>
    <t>(Netirani iznosi gotovinskih obveza i potraživanja povezanih s bruto vrijednošću imovine uključene u transakciju financiranja vrijednosnim papirima)</t>
  </si>
  <si>
    <t>Izloženost kreditnom riziku druge ugovorne strane za imovinu uključenu u transakciju financiranja vrijednosnim papirima</t>
  </si>
  <si>
    <t>EU-16a</t>
  </si>
  <si>
    <t>Odstupanje za transakcije financiranja vrijednosnim papirima: izloženost kreditnom riziku druge ugovorne strane u skladu s člankom 429.e stavkom 5. i člankom 222. CRR-a</t>
  </si>
  <si>
    <t>Izloženosti transakcija u kojima sudjeluje posrednik</t>
  </si>
  <si>
    <t>(Izuzeti dio izloženosti prema središnjoj drugoj ugovornoj strani za transakcije financiranja vrijednosnim papirima koje su poravnane za klijenta)</t>
  </si>
  <si>
    <t>Ukupne izloženosti iz transakcija financiranja vrijednosnim papirima</t>
  </si>
  <si>
    <t xml:space="preserve">Ostale izvanbilančne izloženosti </t>
  </si>
  <si>
    <t>Izvanbilančne izloženosti u bruto zamišljenom iznosu</t>
  </si>
  <si>
    <t>(Usklađenja za konverziju u iznose istovjetne kreditu)</t>
  </si>
  <si>
    <t>(Opće rezervacije odbijene pri utvrđivanju osnovnog kapitala i specifične rezervacije povezane s izvanbilančnim izloženostima)</t>
  </si>
  <si>
    <t>Izvanbilančne izloženosti</t>
  </si>
  <si>
    <t>Isključene izloženosti</t>
  </si>
  <si>
    <t>(Izloženosti isključene iz mjere ukupne izloženosti u skladu s člankom 429.a stavkom 1. točkom (c) CRR-a)</t>
  </si>
  <si>
    <t>EU-22b</t>
  </si>
  <si>
    <t>(Izloženosti isključene u skladu s člankom 429.a stavkom 1. točkom (j) CRR-a (bilančne i izvanbilančne))</t>
  </si>
  <si>
    <t>EU-22c</t>
  </si>
  <si>
    <t>(Isključene izloženosti javnih razvojnih banaka (ili jedinica) – Ulaganja javnog sektora)</t>
  </si>
  <si>
    <t>EU-22d</t>
  </si>
  <si>
    <t>(Isključene izloženosti javnih razvojnih banaka (ili jedinica) – Promotivni krediti)</t>
  </si>
  <si>
    <t>EU-22e</t>
  </si>
  <si>
    <r>
      <rPr>
        <sz val="7.5"/>
        <color theme="1"/>
        <rFont val="Arial"/>
        <family val="2"/>
        <charset val="238"/>
      </rPr>
      <t>(Isključene izloženosti iz prolaznih promotivnih kredita razvojnih banaka (ili jedinica) koje nisu javne)</t>
    </r>
  </si>
  <si>
    <t>EU-22f</t>
  </si>
  <si>
    <t xml:space="preserve">(Isključeni zajamčeni dijelovi izloženosti koji proizlaze iz izvoznih kredita) </t>
  </si>
  <si>
    <t>EU-22g</t>
  </si>
  <si>
    <t>(Isključeni višak kolaterala deponiran kod agenta treće strane)</t>
  </si>
  <si>
    <t>EU-22h</t>
  </si>
  <si>
    <t>(Isključene usluge središnjih depozitorija vrijednosnih papira ili institucija povezane sa središnjim depozitorijima vrijednosnih papira u skladu s člankom 429.a stavkom 1. točkom (o) CRR-a)</t>
  </si>
  <si>
    <t>EU-22i</t>
  </si>
  <si>
    <t>(Isključene usluge imenovanih institucija povezane sa središnjim depozitorijima vrijednosnih papira u skladu s člankom 429.a stavkom 1. točkom (p) CRR-a)</t>
  </si>
  <si>
    <t>EU-22j</t>
  </si>
  <si>
    <t>(Umanjenje vrijednost izloženosti kredita za pretfinanciranje ili međukredita)</t>
  </si>
  <si>
    <t>EU-22k</t>
  </si>
  <si>
    <t>(Ukupne izuzete izloženosti)</t>
  </si>
  <si>
    <t>Kapital i mjera ukupne izloženosti</t>
  </si>
  <si>
    <t>Omjer financijske poluge</t>
  </si>
  <si>
    <t>Omjer financijske poluge (%)</t>
  </si>
  <si>
    <t>EU-25</t>
  </si>
  <si>
    <t>Omjer financijske poluge (isključujući učinak izuzeća ulaganja javnog sektora i promotivnih kredita) (%)</t>
  </si>
  <si>
    <t>25a</t>
  </si>
  <si>
    <t>Omjer financijske poluge (isključujući učinak svakog primjenjivog privremenog izuzeća rezervi središnje banke) (%)</t>
  </si>
  <si>
    <t>Regulatorni zahtjev za minimalni omjer financijske poluge (%)</t>
  </si>
  <si>
    <t xml:space="preserve">Dodatni kapitalni zahtjevi za upravljanje rizikom prekomjerne financijske poluge (%) </t>
  </si>
  <si>
    <t>EU-26b</t>
  </si>
  <si>
    <t xml:space="preserve">     od čega: koji se sastoji od redovnog osnovnog kapitala</t>
  </si>
  <si>
    <t>Zahtjev za zaštitni sloj omjera financijske poluge (%)</t>
  </si>
  <si>
    <t>EU-27a</t>
  </si>
  <si>
    <t>Sveukupni zahtjev za omjer financijske poluge (%)</t>
  </si>
  <si>
    <t>Odabir prijelaznih aranžmana i relevantne izloženosti</t>
  </si>
  <si>
    <t>EU-27b</t>
  </si>
  <si>
    <t>Odabir prijelaznih aranžmana za definiciju mjere kapitala</t>
  </si>
  <si>
    <t>Objava srednjih vrijednosti</t>
  </si>
  <si>
    <t>Vrijednost bruto imovine iz transakcija financiranja vrijednosnim papirima na kraju tromjesečja, nakon usklađenja za transakcije koje se obračunavaju kao prodaja i netiranih iznosa povezanih gotovinskih obveza i potraživanja</t>
  </si>
  <si>
    <t>Mjera ukupne izloženosti (uključujući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</si>
  <si>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30a</t>
  </si>
  <si>
    <t>Mjera ukupne izloženosti (isključujući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</si>
  <si>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Omjer financijske poluge (uključujući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</si>
  <si>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31a</t>
  </si>
  <si>
    <t>Omjer financijske poluge (isključujući učinak svakog primjenjivog privremenog izuzeća rezervi središnje banke) koja obuhvaća srednje vrijednosti iz retka 28 bruto imovine iz transakcija financiranja vrijednosnim papirima (nakon usklađenja za transakcije koje se obračunavaju kao prodaja i netiranih iznosa povezanih gotovinskih obveza i potraživanja)</t>
  </si>
  <si>
    <t>EU-1</t>
  </si>
  <si>
    <t>Ukupne bilančne izloženosti (isključujući izvedenice, transakcije financiranja vrijednosnih papira i izuzete izloženosti), od čega:</t>
  </si>
  <si>
    <t>EU-2</t>
  </si>
  <si>
    <t>Izloženosti iz knjige trgovanja</t>
  </si>
  <si>
    <t>EU-3</t>
  </si>
  <si>
    <t>Izloženosti knjige pozicija kojima se ne trguje, od čega:</t>
  </si>
  <si>
    <t>EU-4</t>
  </si>
  <si>
    <t>Pokrivene obveznice</t>
  </si>
  <si>
    <t>EU-5</t>
  </si>
  <si>
    <t>Izloženosti koje se tretiraju kao izloženosti prema državama</t>
  </si>
  <si>
    <t>EU-6</t>
  </si>
  <si>
    <t>Izloženosti prema jedinicama područne (regionalne) samouprave, multilateralnim razvojnim bankama, međunarodnim organizacijama i subjektima javnog sektora koji se ne tretiraju kao države</t>
  </si>
  <si>
    <t>Institucije</t>
  </si>
  <si>
    <t>Osigurane hipotekom na nekretninama</t>
  </si>
  <si>
    <t>Izloženosti prema stanovništvu</t>
  </si>
  <si>
    <t>Trgovačka društva</t>
  </si>
  <si>
    <t>EU-11</t>
  </si>
  <si>
    <t>Izloženosti sa statusom neispunjavanja obveza</t>
  </si>
  <si>
    <t>EU-12</t>
  </si>
  <si>
    <t>Ostale izloženosti (npr. prema vlasničkim ulaganjima, sekuritizacijske izloženosti i prema ostaloj imovini bez kreditnih obveza)</t>
  </si>
  <si>
    <t>010</t>
  </si>
  <si>
    <t>Početno stanje neprihodonosnih kredita i predujmova</t>
  </si>
  <si>
    <t>020</t>
  </si>
  <si>
    <t>Priljevi u neprihodonosne portfelje</t>
  </si>
  <si>
    <t>030</t>
  </si>
  <si>
    <t>Odljevi iz neprihodonosnih portfelja</t>
  </si>
  <si>
    <t>Odljev s osnove otpisa</t>
  </si>
  <si>
    <t>Odljev s druge osnove</t>
  </si>
  <si>
    <t>060</t>
  </si>
  <si>
    <t>Završno stanje neprihodonosnih kredita i predujmova</t>
  </si>
  <si>
    <t>Odljevi u prihodonosne portfelje</t>
  </si>
  <si>
    <t>Odljev s osnove djelomične ili potpune otplate kredita</t>
  </si>
  <si>
    <t>Odljev s osnove unovčenja kolaterala</t>
  </si>
  <si>
    <t>070</t>
  </si>
  <si>
    <t>Odljev s osnove dobivanja kolaterala u posjed</t>
  </si>
  <si>
    <t>080</t>
  </si>
  <si>
    <t>Odljev s osnove prodaje instrumenata</t>
  </si>
  <si>
    <t>090</t>
  </si>
  <si>
    <t>Odljev s osnove prijenosa rizika</t>
  </si>
  <si>
    <t>100</t>
  </si>
  <si>
    <t>110</t>
  </si>
  <si>
    <t>120</t>
  </si>
  <si>
    <t>Odljev s osnove reklasifikacije iz namijenjenih za prodaju</t>
  </si>
  <si>
    <t>130</t>
  </si>
  <si>
    <t xml:space="preserve"> a </t>
  </si>
  <si>
    <t xml:space="preserve"> b </t>
  </si>
  <si>
    <t xml:space="preserve"> c </t>
  </si>
  <si>
    <t xml:space="preserve"> d </t>
  </si>
  <si>
    <t xml:space="preserve"> e </t>
  </si>
  <si>
    <t xml:space="preserve"> f </t>
  </si>
  <si>
    <t xml:space="preserve"> g </t>
  </si>
  <si>
    <t>Trošak zamjene (RC)</t>
  </si>
  <si>
    <t>Potencijalna buduća izloženost (PFE)</t>
  </si>
  <si>
    <t>Efektivni EPE</t>
  </si>
  <si>
    <r>
      <rPr>
        <b/>
        <sz val="7.5"/>
        <color theme="1"/>
        <rFont val="Arial"/>
        <family val="2"/>
        <charset val="238"/>
      </rPr>
      <t xml:space="preserve">Alfa upotrijebljena za izračun regulatorne </t>
    </r>
    <r>
      <rPr>
        <b/>
        <sz val="7.5"/>
        <color rgb="FF000000"/>
        <rFont val="Arial"/>
        <family val="2"/>
        <charset val="238"/>
      </rPr>
      <t>vrijednosti izloženosti</t>
    </r>
  </si>
  <si>
    <t>Vrijednost izloženosti prije smanjenja kreditnog rizika</t>
  </si>
  <si>
    <t>Vrijednost izloženosti nakon smanjenja kreditnog rizika</t>
  </si>
  <si>
    <t>Vrijednost izloženosti</t>
  </si>
  <si>
    <t>RWEA</t>
  </si>
  <si>
    <r>
      <rPr>
        <sz val="7.5"/>
        <color theme="1"/>
        <rFont val="Arial"/>
        <family val="2"/>
      </rPr>
      <t>EU</t>
    </r>
    <r>
      <rPr>
        <sz val="7.5"/>
        <color rgb="FFFF0000"/>
        <rFont val="Arial"/>
        <family val="2"/>
      </rPr>
      <t>-</t>
    </r>
    <r>
      <rPr>
        <sz val="7.5"/>
        <color rgb="FF000000"/>
        <rFont val="Arial"/>
        <family val="2"/>
      </rPr>
      <t>1</t>
    </r>
  </si>
  <si>
    <t>EU – Metoda originalne izloženosti (za izvedenice)</t>
  </si>
  <si>
    <t>1.4</t>
  </si>
  <si>
    <r>
      <rPr>
        <sz val="7.5"/>
        <color theme="1"/>
        <rFont val="Arial"/>
        <family val="2"/>
      </rPr>
      <t>EU</t>
    </r>
    <r>
      <rPr>
        <sz val="7.5"/>
        <color rgb="FFFF0000"/>
        <rFont val="Arial"/>
        <family val="2"/>
      </rPr>
      <t>-</t>
    </r>
    <r>
      <rPr>
        <sz val="7.5"/>
        <color rgb="FF000000"/>
        <rFont val="Arial"/>
        <family val="2"/>
      </rPr>
      <t>2</t>
    </r>
  </si>
  <si>
    <t>EU – Pojednostavnjeni standardizirani pristup za kreditni rizik druge ugovorne strane (SA-CCR) (za izvedenice)</t>
  </si>
  <si>
    <t>SA-CCR (za izvedenice)</t>
  </si>
  <si>
    <t>Metoda internog modela (za izvedenice i transakcije financiranja vrijednosnim papirima)</t>
  </si>
  <si>
    <t>2.a</t>
  </si>
  <si>
    <t>od čega skupovi za netiranje transakcija financiranja vrijednosnim papirima</t>
  </si>
  <si>
    <t>2.b</t>
  </si>
  <si>
    <t>od čega skupovi za netiranje izvedenica i transakcija s dugim rokom namire</t>
  </si>
  <si>
    <t>2.c</t>
  </si>
  <si>
    <t>od čega iz skupova za netiranje različitih kategorija proizvoda</t>
  </si>
  <si>
    <t>Jednostavna metoda financijskog kolaterala (za transakcije financiranja vrijednosnim papirima)</t>
  </si>
  <si>
    <t>Složena metoda financijskog kolaterala (za transakcije financiranja vrijednosnim papirima)</t>
  </si>
  <si>
    <t>VaR za transakcije financiranja vrijednosnim papirima</t>
  </si>
  <si>
    <t>Izravni proizvodi</t>
  </si>
  <si>
    <t>Rizik kamatne stope (opći i specifični)</t>
  </si>
  <si>
    <t>Rizik kapitala (opći i specifični)</t>
  </si>
  <si>
    <t xml:space="preserve">Robni rizik </t>
  </si>
  <si>
    <t xml:space="preserve">Opcije </t>
  </si>
  <si>
    <t>Pojednostavnjeni pristup</t>
  </si>
  <si>
    <t>Delta-plus pristup</t>
  </si>
  <si>
    <t>Pristup scenarija</t>
  </si>
  <si>
    <t>Sekuritizacija (specifični rizik)</t>
  </si>
  <si>
    <t xml:space="preserve">Obrazac EU MR1 – Tržišni rizik u skladu standardiziranim pristupom </t>
  </si>
  <si>
    <t>RWEAs</t>
  </si>
  <si>
    <t> </t>
  </si>
  <si>
    <t xml:space="preserve">Agregiranje sistemskih komponenti CVA rizika </t>
  </si>
  <si>
    <t>Agregiranje idiosinkratskih komponenti CVA rizika</t>
  </si>
  <si>
    <t>Pokazatelj poslovanja i njegove podkomponente</t>
  </si>
  <si>
    <t>Komponenta kamata, najmova i dividendi (ILDC)</t>
  </si>
  <si>
    <t>ILDC povezan s pojedinačnom institucijom / konsolidiranom grupom (ne uključujući subjekte koji se razmatraju u članku 314. stavku 3.)</t>
  </si>
  <si>
    <t>1a</t>
  </si>
  <si>
    <t>Prihodi od kamata i najma</t>
  </si>
  <si>
    <t>1b</t>
  </si>
  <si>
    <t>Izdaci od kamata i najma</t>
  </si>
  <si>
    <t>1c</t>
  </si>
  <si>
    <t>Ukupno imovina / komponenta imovine</t>
  </si>
  <si>
    <t>1d</t>
  </si>
  <si>
    <t>Prihod od dividendi/ komponenta dividendi</t>
  </si>
  <si>
    <t>Komponenta usluga (SC)</t>
  </si>
  <si>
    <t>2a</t>
  </si>
  <si>
    <t>Prihodi od naknada i provizija</t>
  </si>
  <si>
    <t>2b</t>
  </si>
  <si>
    <t>Troškovi za naknade i provizije</t>
  </si>
  <si>
    <t>2c</t>
  </si>
  <si>
    <t>Ostali prihodi iz poslovanja</t>
  </si>
  <si>
    <t>2d</t>
  </si>
  <si>
    <t>Ostali troškovi poslovanja</t>
  </si>
  <si>
    <t>Financijska komponenta (FC)</t>
  </si>
  <si>
    <t>3a</t>
  </si>
  <si>
    <t>Neto dobit ili gubitak koji se primjenjuju na knjigu trgovanja</t>
  </si>
  <si>
    <t>3b</t>
  </si>
  <si>
    <t>Neto dobit ili gubitak koji se primjenjuju na knjigu pozicija kojima se ne trguje</t>
  </si>
  <si>
    <t>EU 3c</t>
  </si>
  <si>
    <t>Pristup primijenjen za određivanje granice TB/BB (PBA ili računovodstveni pristup)</t>
  </si>
  <si>
    <t>Pokazatelj poslovanja (BI)</t>
  </si>
  <si>
    <t>Komponenta pokazatelja poslovanja (BIC)</t>
  </si>
  <si>
    <t>Objava informacija o pokazatelju poslovanja:</t>
  </si>
  <si>
    <t xml:space="preserve">a </t>
  </si>
  <si>
    <t>Pokazatelj poslovanja s isključenim izdvojenim djelatnostima</t>
  </si>
  <si>
    <t>Smanjenje pokazatelja poslovanja zbog isključenih izdvojenih djelatnosti</t>
  </si>
  <si>
    <t>EU 6c</t>
  </si>
  <si>
    <t>Učinak spajanja/stjecanja na pokazatelja poslovanja</t>
  </si>
  <si>
    <t xml:space="preserve">Komponenta pokazatelja poslovanja (BIC) </t>
  </si>
  <si>
    <t>Alternativni standardizirani pristup (ASA) za izračun kapitalnih zahtjeva (OROF) na temelju članka 314. stavka 4.</t>
  </si>
  <si>
    <t xml:space="preserve">Nije primjenjivo </t>
  </si>
  <si>
    <t>Minimalni potrebni kapitalni zahtjevi za operativni rizik (OROF)</t>
  </si>
  <si>
    <t>Iznosi izloženosti operativnom riziku (REA)</t>
  </si>
  <si>
    <t>Računovodstveni pristup</t>
  </si>
  <si>
    <t>Prosječna vrijednost</t>
  </si>
  <si>
    <t>EU ILAC – Interni kapacitet za pokriće gubitaka: interni MREL</t>
  </si>
  <si>
    <t>Minimalni zahtjev za regulatorni kapital i prihvatljive obveze (interni MREL)</t>
  </si>
  <si>
    <t>Zahtjev za regulatorni kapital i prihvatljive obveze GSV institucija izvan EU-a (interni TLAC)</t>
  </si>
  <si>
    <t>Kvalitativne informacije</t>
  </si>
  <si>
    <t>Primjenjivi zahtjev i razina primjene</t>
  </si>
  <si>
    <t>Primjenjuje li se na subjekt zahtjev za regulatorni kapital i prihvatljive obveze GSV institucija izvan EU-a? (Da/Ne)</t>
  </si>
  <si>
    <t>Ne</t>
  </si>
  <si>
    <t>Ako je u retku EU-1 odgovor „Da”, primjenjuje li se zahtjev na konsolidiranoj ili pojedinačnoj osnovi? (K/P)</t>
  </si>
  <si>
    <t>-</t>
  </si>
  <si>
    <t>EU-2a</t>
  </si>
  <si>
    <t>Primjenjuje li se na subjekt interni MREL? (Da/Ne)</t>
  </si>
  <si>
    <t>Da</t>
  </si>
  <si>
    <t>EU-2b</t>
  </si>
  <si>
    <t>Ako je u retku EU-2a odgovor „Da”, primjenjuje li se zahtjev na konsolidiranoj ili pojedinačnoj osnovi? (K/P)</t>
  </si>
  <si>
    <t>P</t>
  </si>
  <si>
    <t>Regulatorni kapital i prihvatljive obveze</t>
  </si>
  <si>
    <t>Redovni osnovni kapital (CET1)</t>
  </si>
  <si>
    <t>Prihvatljivi dodatni osnovni kapital</t>
  </si>
  <si>
    <t>Prihvatljivi dopunski kapital</t>
  </si>
  <si>
    <t>Prihvatljivi regulatorni kapital</t>
  </si>
  <si>
    <t>Prihvatljive obveze</t>
  </si>
  <si>
    <t>od čega dopuštena jamstva</t>
  </si>
  <si>
    <t>EU-9 a</t>
  </si>
  <si>
    <t>(Usklađenja)</t>
  </si>
  <si>
    <t>Stavke regulatornog kapitala i prihvatljivih obveza nakon usklađenja</t>
  </si>
  <si>
    <t>Ukupni iznos izloženosti riziku i mjera ukupne izloženosti</t>
  </si>
  <si>
    <t>Ukupan iznos izloženosti riziku (TREA)</t>
  </si>
  <si>
    <t>Mjera ukupne izloženosti</t>
  </si>
  <si>
    <t>Omjer regulatornog kapitala i prihvatljivih obveza</t>
  </si>
  <si>
    <t>Regulatorni kapital i prihvatljive obveze kao postotak iznosa TREA</t>
  </si>
  <si>
    <t>EU-13</t>
  </si>
  <si>
    <t>EU-14</t>
  </si>
  <si>
    <t>Regulatorni kapital i prihvatljive obveze kao postotak mjere ukupne izloženosti</t>
  </si>
  <si>
    <t>EU-15</t>
  </si>
  <si>
    <t>EU-16</t>
  </si>
  <si>
    <t>Redovni osnovni kapital (kao postotak iznosa TREA) dostupan nakon ispunjenja zahtjeva za subjekt</t>
  </si>
  <si>
    <t>EU-17</t>
  </si>
  <si>
    <t>Zahtjev za kombinirani zaštitni sloj specifičan za instituciju</t>
  </si>
  <si>
    <t>Zahtjevi</t>
  </si>
  <si>
    <t>EU-18</t>
  </si>
  <si>
    <t>Zahtjev izražen kao postotak iznosa TREA</t>
  </si>
  <si>
    <t>EU-19</t>
  </si>
  <si>
    <t>od čega dio zahtjeva koji se može ispuniti jamstvom</t>
  </si>
  <si>
    <t>EU-20</t>
  </si>
  <si>
    <t>Zahtjev izražen kao postotak mjere ukupne izloženosti</t>
  </si>
  <si>
    <t>EU-21</t>
  </si>
  <si>
    <t>Bilješke</t>
  </si>
  <si>
    <t>EU-22</t>
  </si>
  <si>
    <t>Ukupni iznos isključenih obveza iz članka 72.a stavka 2. Uredbe (EU) br. 575/2013</t>
  </si>
  <si>
    <t>0</t>
  </si>
  <si>
    <t>Red prvenstva</t>
  </si>
  <si>
    <t>Opis reda prvenstva u postupku u slučaju insolventnosti</t>
  </si>
  <si>
    <t>1. Dionički kapital</t>
  </si>
  <si>
    <t>3. Red prvenstva u postupku u slučaju insolventnosti</t>
  </si>
  <si>
    <t>4. Red prvenstva u postupku u slučaju insolventnosti</t>
  </si>
  <si>
    <t>13. Red prvenstva u postupku u slučaju insolventnosti</t>
  </si>
  <si>
    <t>14. Red prvenstva u postupku u slučaju insolventnosti</t>
  </si>
  <si>
    <t>15. Red prvenstva u postupku u slučaju insolventnosti</t>
  </si>
  <si>
    <t>17. Red prvenstva u postupku u slučaju insolventnosti</t>
  </si>
  <si>
    <t>Regulatorni kapital i prihvatljive obveze za potrebe internog MREL-a</t>
  </si>
  <si>
    <t>od čega: s preostalim rokom do dospijeća od ≥ 1 godina &lt; 2 godine</t>
  </si>
  <si>
    <t>od čega: s preostalim rokom do dospijeća od ≥ 2 godine &lt; 5 godina</t>
  </si>
  <si>
    <t>od čega: s preostalim rokom do dospijeća od ≥ 5 godina &lt; 10 godina</t>
  </si>
  <si>
    <t>od čega: s preostalim rokom do dospijeća od ≥ 10 godina, bez vrijednosnih papira bez dospijeća</t>
  </si>
  <si>
    <t>od čega: vrijednosni papiri bez dospijeća</t>
  </si>
  <si>
    <t>Kolateral korišten u transakcijama izvedenicama</t>
  </si>
  <si>
    <t>Kategorije izloženosti</t>
  </si>
  <si>
    <t>Ponder rizika</t>
  </si>
  <si>
    <t>i</t>
  </si>
  <si>
    <t>j</t>
  </si>
  <si>
    <t>k</t>
  </si>
  <si>
    <t>l</t>
  </si>
  <si>
    <t>Ostalo</t>
  </si>
  <si>
    <r>
      <rPr>
        <b/>
        <sz val="7.5"/>
        <color theme="1"/>
        <rFont val="Arial"/>
        <family val="2"/>
        <charset val="238"/>
      </rPr>
      <t>Ukupna vrijednost izloženosti</t>
    </r>
    <r>
      <rPr>
        <b/>
        <sz val="7.5"/>
        <color rgb="FF000000"/>
        <rFont val="Calibri"/>
        <family val="2"/>
        <scheme val="minor"/>
      </rPr>
      <t xml:space="preserve"> </t>
    </r>
  </si>
  <si>
    <t xml:space="preserve">Središnje države ili središnje banke </t>
  </si>
  <si>
    <t xml:space="preserve">Jedinice područne (regionalne) ili lokalne samouprave </t>
  </si>
  <si>
    <t>Subjekti javnog sektora</t>
  </si>
  <si>
    <t>Multilateralne razvojne banke</t>
  </si>
  <si>
    <t>Međunarodne organizacije</t>
  </si>
  <si>
    <t>Stanovništvo</t>
  </si>
  <si>
    <t>Institucije i trgovačka društva s kratkoročnom kreditnom procjenom</t>
  </si>
  <si>
    <t>Ostale stavke</t>
  </si>
  <si>
    <t>Ukupna vrijednost izloženosti</t>
  </si>
  <si>
    <t xml:space="preserve"> Kategorije izloženosti</t>
  </si>
  <si>
    <t>m</t>
  </si>
  <si>
    <t>o</t>
  </si>
  <si>
    <t>p</t>
  </si>
  <si>
    <t>q</t>
  </si>
  <si>
    <t>Središnje države ili središnje banke</t>
  </si>
  <si>
    <t>UKUPNO</t>
  </si>
  <si>
    <t>Od čega bez rejtinga</t>
  </si>
  <si>
    <t xml:space="preserve">g </t>
  </si>
  <si>
    <t xml:space="preserve">h </t>
  </si>
  <si>
    <t>r</t>
  </si>
  <si>
    <t>s</t>
  </si>
  <si>
    <t>t</t>
  </si>
  <si>
    <t>u</t>
  </si>
  <si>
    <t>v</t>
  </si>
  <si>
    <t>w</t>
  </si>
  <si>
    <t>x</t>
  </si>
  <si>
    <t>y</t>
  </si>
  <si>
    <t>z</t>
  </si>
  <si>
    <t>aa</t>
  </si>
  <si>
    <t xml:space="preserve">Subjekti javnog sektora koji ne pripadaju središnjoj državi </t>
  </si>
  <si>
    <t>EU 2a</t>
  </si>
  <si>
    <t xml:space="preserve">    Jedinice područne (regionalne) ili lokalne samouprave</t>
  </si>
  <si>
    <t>EU 2b</t>
  </si>
  <si>
    <t xml:space="preserve">    Subjekti javnog sektora</t>
  </si>
  <si>
    <t>EU 3a</t>
  </si>
  <si>
    <t xml:space="preserve">     Od čega: specijalizirano financiranje</t>
  </si>
  <si>
    <t>Podređene dužničke izloženosti i vlasnički instrumenti</t>
  </si>
  <si>
    <t>EU 7a</t>
  </si>
  <si>
    <t xml:space="preserve">      Podređene dužničke izloženosti</t>
  </si>
  <si>
    <t>EU 7b</t>
  </si>
  <si>
    <t xml:space="preserve">     Vlasnička ulaganja</t>
  </si>
  <si>
    <t>Osigurane hipotekama na nekretninama i ADC izloženosti</t>
  </si>
  <si>
    <t>9.1</t>
  </si>
  <si>
    <t xml:space="preserve">    Osigurane hipotekom na stambenim nekretninama – nisu IPRE</t>
  </si>
  <si>
    <t>9.1.1</t>
  </si>
  <si>
    <t xml:space="preserve">         nije primijenjen pristup razdvajanja izloženosti</t>
  </si>
  <si>
    <t>9.1.2</t>
  </si>
  <si>
    <t xml:space="preserve">         primijenjen pristup razdvajanja izloženosti (osigurane)</t>
  </si>
  <si>
    <t>9.1.3</t>
  </si>
  <si>
    <t xml:space="preserve">         primijenjen pristup razdvajanja izloženosti (neosigurane)</t>
  </si>
  <si>
    <t xml:space="preserve">   Osigurane hipotekom na stambenim nekretninama – IPRE</t>
  </si>
  <si>
    <t xml:space="preserve">   Osigurane hipotekom na komercijalnim nekretninama – nisu IPRE</t>
  </si>
  <si>
    <t>9.3.1</t>
  </si>
  <si>
    <t xml:space="preserve">        nije primijenjen pristup razdvajanja izloženosti</t>
  </si>
  <si>
    <t>9.3.2</t>
  </si>
  <si>
    <t xml:space="preserve">        primijenjen pristup razdvajanja izloženosti (osigurane)</t>
  </si>
  <si>
    <t>9.3.3</t>
  </si>
  <si>
    <t xml:space="preserve">        primijenjen pristup razdvajanja izloženosti (neosigurane)</t>
  </si>
  <si>
    <t xml:space="preserve">    Osigurane hipotekom na komercijalnim nekretninama – IPRE</t>
  </si>
  <si>
    <t xml:space="preserve">    Stjecanje, razvoj i građenje (ADC)</t>
  </si>
  <si>
    <t>EU 10a</t>
  </si>
  <si>
    <t>Potraživanja prema institucijama i trgovačkim društvima s kratkoročnom kreditnom procjenom</t>
  </si>
  <si>
    <t>EU 10b</t>
  </si>
  <si>
    <t>Subjekti za zajednička ulaganja (CIU)</t>
  </si>
  <si>
    <t>EU 10c</t>
  </si>
  <si>
    <t>EU 11c</t>
  </si>
  <si>
    <t xml:space="preserve">EU 10c </t>
  </si>
  <si>
    <t>Obrazac EU CR4 – Standardizirani pristup – Izloženosti kreditnom riziku i učinci tehnika smanjenja kreditnog rizika</t>
  </si>
  <si>
    <t>Izloženost prije konverzijskog faktora i prije smanjenja kreditnog rizika</t>
  </si>
  <si>
    <t>Izloženosti nakon konverzijskog faktora i nakon smanjenja kreditnog rizika</t>
  </si>
  <si>
    <t>Bilančne izloženosti</t>
  </si>
  <si>
    <t>RWEA i gustoća RWEA</t>
  </si>
  <si>
    <t>Iznosi izloženosti ponderiranih rizikom (RWEA)</t>
  </si>
  <si>
    <t xml:space="preserve">Gustoća RWEA (%) </t>
  </si>
  <si>
    <t xml:space="preserve">     Podređene dužničke izloženosti</t>
  </si>
  <si>
    <t xml:space="preserve">Osigurane hipotekama na nekretninama i ADC izloženosti </t>
  </si>
  <si>
    <t xml:space="preserve">    Osigurane hipotekom na stambenim nekretninama – IPRE</t>
  </si>
  <si>
    <t xml:space="preserve">    Osigurane hipotekom na komercijalnim nekretninama – nisu IPRE</t>
  </si>
  <si>
    <t>nije primjenjivo</t>
  </si>
  <si>
    <t>  </t>
  </si>
  <si>
    <t xml:space="preserve">Neosigurana bruto knjigovodstvena vrijednost </t>
  </si>
  <si>
    <t>Osigurana bruto knjigovodstvena vrijednost</t>
  </si>
  <si>
    <r>
      <rPr>
        <sz val="7.5"/>
        <color rgb="FF000000"/>
        <rFont val="Arial"/>
        <family val="2"/>
        <charset val="238"/>
      </rPr>
      <t xml:space="preserve">od čega </t>
    </r>
    <r>
      <rPr>
        <b/>
        <sz val="7.5"/>
        <color rgb="FF000000"/>
        <rFont val="Arial"/>
        <family val="2"/>
        <charset val="238"/>
      </rPr>
      <t xml:space="preserve">osigurano kolateralom </t>
    </r>
  </si>
  <si>
    <r>
      <rPr>
        <sz val="7.5"/>
        <color rgb="FF000000"/>
        <rFont val="Arial"/>
        <family val="2"/>
        <charset val="238"/>
      </rPr>
      <t xml:space="preserve">od čega </t>
    </r>
    <r>
      <rPr>
        <b/>
        <sz val="7.5"/>
        <color rgb="FF000000"/>
        <rFont val="Arial"/>
        <family val="2"/>
        <charset val="238"/>
      </rPr>
      <t>osigurano financijskim jamstvima</t>
    </r>
  </si>
  <si>
    <r>
      <rPr>
        <sz val="7.5"/>
        <color rgb="FF000000"/>
        <rFont val="Arial"/>
        <family val="2"/>
        <charset val="238"/>
      </rPr>
      <t xml:space="preserve">od čega </t>
    </r>
    <r>
      <rPr>
        <b/>
        <sz val="7.5"/>
        <color rgb="FF000000"/>
        <rFont val="Arial"/>
        <family val="2"/>
        <charset val="238"/>
      </rPr>
      <t>osigurano kreditnim izvedenicama</t>
    </r>
  </si>
  <si>
    <t>Krediti i predujmovi</t>
  </si>
  <si>
    <t xml:space="preserve">Dužnički vrijednosni papiri </t>
  </si>
  <si>
    <t xml:space="preserve">     od čega neprihodonosne izloženosti</t>
  </si>
  <si>
    <t xml:space="preserve">            od čega u statusu neispunjavanja obveza </t>
  </si>
  <si>
    <t>Obrazac EU CR3 – Pregled tehnika smanjenja kreditnog rizika:  Objava informacija o primijenjenim tehnikama smanjenja kreditnog rizika</t>
  </si>
  <si>
    <r>
      <rPr>
        <sz val="7.5"/>
        <rFont val="Arial"/>
        <family val="2"/>
      </rPr>
      <t>Vrsta kolaterala</t>
    </r>
  </si>
  <si>
    <t>Fer vrijednost primljenog kolaterala</t>
  </si>
  <si>
    <t>Fer vrijednost danog kolaterala</t>
  </si>
  <si>
    <t>Odvojen</t>
  </si>
  <si>
    <t>Neodvojen</t>
  </si>
  <si>
    <r>
      <rPr>
        <sz val="7.5"/>
        <color theme="1"/>
        <rFont val="Arial"/>
        <family val="2"/>
      </rPr>
      <t>Odvojen</t>
    </r>
  </si>
  <si>
    <r>
      <rPr>
        <sz val="7.5"/>
        <color theme="1"/>
        <rFont val="Arial"/>
        <family val="2"/>
      </rPr>
      <t>Neodvojen</t>
    </r>
  </si>
  <si>
    <t>Gotovina – domaća valuta</t>
  </si>
  <si>
    <t>Gotovina – ostale valute</t>
  </si>
  <si>
    <t>Domaći državni dug</t>
  </si>
  <si>
    <t>Ostali državni dug</t>
  </si>
  <si>
    <t>Dug državnih agencija</t>
  </si>
  <si>
    <t>Korporativne obveznice</t>
  </si>
  <si>
    <t>Vlasnički vrijednosni papiri</t>
  </si>
  <si>
    <t>Ostali kolaterali</t>
  </si>
  <si>
    <t>Komponente kapitalnih zahtjeva</t>
  </si>
  <si>
    <t xml:space="preserve">Kapitalni zahtjevi </t>
  </si>
  <si>
    <r>
      <rPr>
        <b/>
        <sz val="7.5"/>
        <color rgb="FF000000"/>
        <rFont val="Arial"/>
        <family val="2"/>
        <charset val="238"/>
      </rPr>
      <t>b</t>
    </r>
  </si>
  <si>
    <r>
      <rPr>
        <b/>
        <sz val="7.5"/>
        <color theme="1"/>
        <rFont val="Arial"/>
        <family val="2"/>
        <charset val="238"/>
      </rPr>
      <t>b</t>
    </r>
  </si>
  <si>
    <r>
      <rPr>
        <b/>
        <sz val="7.5"/>
        <color theme="1"/>
        <rFont val="Arial"/>
        <family val="2"/>
        <charset val="238"/>
      </rPr>
      <t>c</t>
    </r>
  </si>
  <si>
    <r>
      <rPr>
        <b/>
        <sz val="7.5"/>
        <color theme="1"/>
        <rFont val="Arial"/>
        <family val="2"/>
        <charset val="238"/>
      </rPr>
      <t>T</t>
    </r>
  </si>
  <si>
    <r>
      <rPr>
        <b/>
        <sz val="7.5"/>
        <color theme="1"/>
        <rFont val="Arial"/>
        <family val="2"/>
        <charset val="238"/>
      </rPr>
      <t>T-1</t>
    </r>
  </si>
  <si>
    <r>
      <rPr>
        <b/>
        <sz val="7.5"/>
        <color theme="1"/>
        <rFont val="Arial"/>
        <family val="2"/>
        <charset val="238"/>
      </rPr>
      <t>T-2</t>
    </r>
  </si>
  <si>
    <t xml:space="preserve">Kolateral dobiven u posjed </t>
  </si>
  <si>
    <t>Vrijednost pri početnom priznavanju</t>
  </si>
  <si>
    <t>Akumulirane negativne promjene</t>
  </si>
  <si>
    <t>Nekretnine, postrojenja i oprema</t>
  </si>
  <si>
    <t>Drugo, osim nekretnina, postrojenja i opreme</t>
  </si>
  <si>
    <t>Stambene nekretnine</t>
  </si>
  <si>
    <t>Poslovne nekretnine</t>
  </si>
  <si>
    <t>Pokretna imovina (automobil, isporučena roba itd.)</t>
  </si>
  <si>
    <t>Vlasnički i dužnički instrumenti</t>
  </si>
  <si>
    <t>Obrazac EU CR5 – Standardizirani pristup</t>
  </si>
  <si>
    <t>Obrazac EU CQ8: Kolaterali dobiveni u posjed i postupci izvršenja – raščlamba prema datumu izdavanja</t>
  </si>
  <si>
    <t xml:space="preserve">Obrazac EU CQ7: Kolaterali dobiveni u posjed i postupci izvršenja </t>
  </si>
  <si>
    <t>Prihodonosni</t>
  </si>
  <si>
    <t>Neprihodonosni</t>
  </si>
  <si>
    <t>Mala vjerojatnost podmirenja koji nisu dospjeli ili koji su dospjeli ≤ 90 dana</t>
  </si>
  <si>
    <t>Dospjeli &gt; 90 dana</t>
  </si>
  <si>
    <t>od čega: dospjeli &gt; 30 dana ≤ 90 dana</t>
  </si>
  <si>
    <t>od čega: dospjeli &gt; 90 dana ≤ 180 dana</t>
  </si>
  <si>
    <t>od čega: dospjeli &gt; 180 dana ≤ 1 godina</t>
  </si>
  <si>
    <t>od čega: dospjeli &gt; 1 godine ≤ 2 godine</t>
  </si>
  <si>
    <t>od čega: dospjeli &gt; 2 godine ≤ 5 godina</t>
  </si>
  <si>
    <t>od čega: dospjeli &gt; 5 godina ≤ 7 godina</t>
  </si>
  <si>
    <t>od čega: dospjeli &gt; 7 godina</t>
  </si>
  <si>
    <t>Bruto knjigovodstvena vrijednost</t>
  </si>
  <si>
    <t>od čega osigurani</t>
  </si>
  <si>
    <t>od čega osigurani nekretninama</t>
  </si>
  <si>
    <t>od čega instrumenti s omjerom kredita i vrijednosti nekretnine većim od 60 % i manjim ili jednakim 80 %</t>
  </si>
  <si>
    <t>od čega instrumenti s omjerom kredita i vrijednosti nekretnine većim od 80 % i manjim ili jednakim 100 %</t>
  </si>
  <si>
    <t>od čega instrumenti s omjerom kredita i vrijednosti nekretnine većim od 100 %</t>
  </si>
  <si>
    <t>Akumulirano umanjenje vrijednosti osigurane imovine</t>
  </si>
  <si>
    <t>Kolateral</t>
  </si>
  <si>
    <t>od čega vrijednosti ograničene na vrijednost izloženosti</t>
  </si>
  <si>
    <t>od čega nekretnine</t>
  </si>
  <si>
    <t>od čega iznad gornje granice</t>
  </si>
  <si>
    <t>Primljena financijska jamstva</t>
  </si>
  <si>
    <t>140</t>
  </si>
  <si>
    <t>Akumulirani djelomični otpisi</t>
  </si>
  <si>
    <t xml:space="preserve">Obrazac EU CQ6: Vrednovanje kolaterala – krediti i predujmovi </t>
  </si>
  <si>
    <t>Obrazac EU CQ5: Kreditna kvaliteta kredita i predujmova nefinancijskim društvima po djelatnostima</t>
  </si>
  <si>
    <t>Akumulirana umanjenja vrijednosti</t>
  </si>
  <si>
    <t>Akumulirane negativne promjene fer vrijednosti zbog kreditnog rizika neprihodonosnih izloženosti</t>
  </si>
  <si>
    <t>od čega neprihodonosne</t>
  </si>
  <si>
    <t>od čega krediti i predujmovi koji podliježu umanjenju vrijednosti</t>
  </si>
  <si>
    <t>od čega u statusu neispunjavanja obveza</t>
  </si>
  <si>
    <t>Poljoprivreda, šumarstvo i ribarstvo</t>
  </si>
  <si>
    <t>Rudarstvo i vađenje</t>
  </si>
  <si>
    <t>Prerađivačka industrija</t>
  </si>
  <si>
    <t>Opskrba električnom energijom, plinom, parom i klimatizacija</t>
  </si>
  <si>
    <t>Opskrba vodom</t>
  </si>
  <si>
    <t>Građevinarstvo</t>
  </si>
  <si>
    <t>Trgovina na veliko i na malo</t>
  </si>
  <si>
    <t>Prijevoz i skladištenje</t>
  </si>
  <si>
    <t>Djelatnosti pružanja smještaja te pripreme i usluživanja hrane</t>
  </si>
  <si>
    <t>Informacije i komunikacije</t>
  </si>
  <si>
    <t>Financijske djelatnosti i djelatnosti osiguranja</t>
  </si>
  <si>
    <t>Stručne, znanstvene i tehničke djelatnosti</t>
  </si>
  <si>
    <t>Administrativne i pomoćne uslužne djelatnosti</t>
  </si>
  <si>
    <t>150</t>
  </si>
  <si>
    <t>Javna uprava i obrana; obvezno socijalno osiguranje</t>
  </si>
  <si>
    <t>160</t>
  </si>
  <si>
    <t>Obrazovanje</t>
  </si>
  <si>
    <t>170</t>
  </si>
  <si>
    <t>Djelatnosti zdravstvene zaštite i socijalne skrbi</t>
  </si>
  <si>
    <t>180</t>
  </si>
  <si>
    <t>Umjetnost, zabava i rekreacija</t>
  </si>
  <si>
    <t>190</t>
  </si>
  <si>
    <t>Ostale uslužne djelatnosti</t>
  </si>
  <si>
    <t>200</t>
  </si>
  <si>
    <r>
      <rPr>
        <b/>
        <sz val="16"/>
        <color theme="1"/>
        <rFont val="Arial"/>
        <family val="2"/>
        <charset val="238"/>
      </rPr>
      <t>Obrazac EU CQ4: Kvaliteta neprihodonosnih izloženosti po zemljama</t>
    </r>
    <r>
      <rPr>
        <sz val="16"/>
        <color rgb="FF000000"/>
        <rFont val="Arial"/>
        <family val="2"/>
        <charset val="238"/>
      </rPr>
      <t> </t>
    </r>
  </si>
  <si>
    <t>f </t>
  </si>
  <si>
    <t>Bruto knjigovodstvena vrijednost / nominalni iznos</t>
  </si>
  <si>
    <t>Rezervacije za izvanbilančne obveze i dana financijska jamstva</t>
  </si>
  <si>
    <t>od čega koje podliježu umanjenja vrijednosti</t>
  </si>
  <si>
    <t>Hrvatska</t>
  </si>
  <si>
    <t>Mađarska</t>
  </si>
  <si>
    <t>Ostale zemlje</t>
  </si>
  <si>
    <t>Izloženosti izvanbilančnih stavki</t>
  </si>
  <si>
    <t>Obrazac EU CQ3: Kreditna kvaliteta prihodonosnih i neprihodonosnih izloženosti prema danima dospjelosti</t>
  </si>
  <si>
    <t>Prihodonosne izloženosti</t>
  </si>
  <si>
    <t>Neprihodonosne izloženosti</t>
  </si>
  <si>
    <t>Nedospjele ili dospjele ≤ 30 dana</t>
  </si>
  <si>
    <t>Dospjele &gt; 30 dana ≤ 90 dana</t>
  </si>
  <si>
    <t xml:space="preserve">Dospjele
&gt; 90 dana
≤ 180 dana
</t>
  </si>
  <si>
    <t xml:space="preserve">Dospjele
&gt; 180 dana
≤ 1 godina
</t>
  </si>
  <si>
    <t xml:space="preserve">Dospjele
&gt; 1 godina ≤ 2 godina
</t>
  </si>
  <si>
    <t xml:space="preserve">Dospjele
&gt; 2 godine ≤ 5 godina
</t>
  </si>
  <si>
    <t xml:space="preserve">Dospjele
&gt; 5 godine ≤ 7 godina
</t>
  </si>
  <si>
    <t>Dospjele &gt; 7 godina</t>
  </si>
  <si>
    <t>005</t>
  </si>
  <si>
    <t>Sredstva u središnjim bankama i ostali depoziti po viđenju</t>
  </si>
  <si>
    <t>Središnje banke</t>
  </si>
  <si>
    <t>Opće države</t>
  </si>
  <si>
    <t>Kreditne institucije</t>
  </si>
  <si>
    <t>Druga financijska društva</t>
  </si>
  <si>
    <t>Nefinancijska društva</t>
  </si>
  <si>
    <t xml:space="preserve">      od čega MSP-ovi</t>
  </si>
  <si>
    <t>Kućanstva</t>
  </si>
  <si>
    <t>Dužnički vrijednosni papiri</t>
  </si>
  <si>
    <t>210</t>
  </si>
  <si>
    <t>220</t>
  </si>
  <si>
    <t>Bruto knjigovodstvena vrijednost restrukturiranih izloženosti</t>
  </si>
  <si>
    <t>Krediti i predujmovi restrukturirani više od dva puta</t>
  </si>
  <si>
    <t>Neprihodonosni restrukturirani krediti i predujmovi koji ne ispunjavaju uvjete za izlazak iz statusa neprihodonosnih</t>
  </si>
  <si>
    <t>Obrazac EU CQ2: Kvaliteta restrukturiranja</t>
  </si>
  <si>
    <t>Obrazac EU CQ1: Kreditna kvaliteta restrukturiranih izloženosti</t>
  </si>
  <si>
    <t>Bruto knjigovodstvena vrijednost / nominalni iznos izloženosti s mjerama restrukturiranja</t>
  </si>
  <si>
    <t>Akumulirana umanjenja vrijednosti, akumulirane negativne promjene fer vrijednosti zbog kreditnog rizika i rezerviranja</t>
  </si>
  <si>
    <t>Primljeni kolaterali i primljena financijska jamstva na restrukturiranim izloženostima</t>
  </si>
  <si>
    <t>Prihodonosne restrukturirane</t>
  </si>
  <si>
    <t>Neprihodonosne restrukturirane</t>
  </si>
  <si>
    <t>Po prihodonosnim restrukturiranim izloženostima</t>
  </si>
  <si>
    <t>Po neprihodonosnim restrukturiranim izloženostima</t>
  </si>
  <si>
    <t>od čega primljeni kolaterali i primljena jamstva po neprihodonosnim izloženostima s mjerama restrukturiranja</t>
  </si>
  <si>
    <t>Od čega umanjene vrijednosti</t>
  </si>
  <si>
    <t>Preuzete obveze po kreditima</t>
  </si>
  <si>
    <r>
      <rPr>
        <b/>
        <sz val="7.5"/>
        <color theme="1"/>
        <rFont val="Arial"/>
        <family val="2"/>
        <charset val="238"/>
      </rPr>
      <t>a</t>
    </r>
  </si>
  <si>
    <r>
      <rPr>
        <b/>
        <sz val="7.5"/>
        <color theme="1"/>
        <rFont val="Arial"/>
        <family val="2"/>
        <charset val="238"/>
      </rPr>
      <t>d</t>
    </r>
  </si>
  <si>
    <r>
      <rPr>
        <b/>
        <sz val="7.5"/>
        <color theme="1"/>
        <rFont val="Arial"/>
        <family val="2"/>
        <charset val="238"/>
      </rPr>
      <t>e</t>
    </r>
  </si>
  <si>
    <r>
      <rPr>
        <b/>
        <sz val="7.5"/>
        <color theme="1"/>
        <rFont val="Arial"/>
        <family val="2"/>
        <charset val="238"/>
      </rPr>
      <t>f</t>
    </r>
  </si>
  <si>
    <r>
      <rPr>
        <b/>
        <sz val="7.5"/>
        <color theme="1"/>
        <rFont val="Arial"/>
        <family val="2"/>
        <charset val="238"/>
      </rPr>
      <t>g</t>
    </r>
  </si>
  <si>
    <r>
      <rPr>
        <b/>
        <sz val="7.5"/>
        <color theme="1"/>
        <rFont val="Arial"/>
        <family val="2"/>
        <charset val="238"/>
      </rPr>
      <t>h</t>
    </r>
  </si>
  <si>
    <t>Akumulirana umanjenja vrijednosti, akumulirane negativne promjene fer vrijednosti zbog kreditnog rizika i rezervacija</t>
  </si>
  <si>
    <t>Primljeni kolaterali i primljena financijska jamstva</t>
  </si>
  <si>
    <t>Prihodonosne izloženosti – Akumulirana umanjenja vrijednosti i rezervacije</t>
  </si>
  <si>
    <t xml:space="preserve">Neprihodonosne izloženosti – Akumulirana umanjenja vrijednosti, akumulirane negativne promjene fer vrijednosti zbog kreditnog rizika i rezervacija </t>
  </si>
  <si>
    <t>Po prihodonosnim izloženostima</t>
  </si>
  <si>
    <t>Po neprihodonosnim izloženostima</t>
  </si>
  <si>
    <t>od čega faza 1</t>
  </si>
  <si>
    <t>od čega faza 2</t>
  </si>
  <si>
    <t>od čega faza 3</t>
  </si>
  <si>
    <t>Ostala financijska društva</t>
  </si>
  <si>
    <t xml:space="preserve">          od čega MSP-ovi</t>
  </si>
  <si>
    <t xml:space="preserve">Obrazac EU CR1: Prihodonosne i neprihodonosne izloženosti i povezane rezervacije. </t>
  </si>
  <si>
    <t>Obrazac EU LR3 – LRSpl: Podjela bilančnih izloženosti (isključujući izvedenice, transakcije financiranja vrijednosnim papirima i izuzete izloženosti)</t>
  </si>
  <si>
    <t>Obrazac EU LR2 – LRCom: Zajednička objava omjera financijske poluge</t>
  </si>
  <si>
    <r>
      <rPr>
        <b/>
        <sz val="7.5"/>
        <color theme="1"/>
        <rFont val="Arial"/>
        <family val="2"/>
        <charset val="238"/>
      </rPr>
      <t>Mjera ukupne izloženosti</t>
    </r>
  </si>
  <si>
    <r>
      <rPr>
        <sz val="7.5"/>
        <color theme="1"/>
        <rFont val="Arial"/>
        <family val="2"/>
        <charset val="238"/>
      </rPr>
      <t xml:space="preserve">Srednje dnevne vrijednosti bruto imovine iz transakcija financiranja vrijednosnim papirima za transakcije koje se obračunavaju kao prodaja </t>
    </r>
    <r>
      <rPr>
        <sz val="7.5"/>
        <color rgb="FF000000"/>
        <rFont val="Arial"/>
        <family val="2"/>
        <charset val="238"/>
      </rPr>
      <t>i netirani iznosi povezanih gotovinskih obveza i potraživanja</t>
    </r>
  </si>
  <si>
    <t>Obrazac EU LR1 – LRSum: Sažetak usklađenosti izloženosti računovodstvene vrijednosti imovine i omjera financijske poluge</t>
  </si>
  <si>
    <t>Obrazac EU CCyB2 – Iznos protucikličkog zaštitnog sloja kapitala specifičan za instituciju</t>
  </si>
  <si>
    <t>Stopa protucikličkog zaštitnog sloja kapitala specifična za instituciju</t>
  </si>
  <si>
    <t>Zahtjev za protuciklički zaštitni sloj kapitala specifičan za instituciju</t>
  </si>
  <si>
    <t>Obrazac EU CCyB1 – Geografska distribucija kreditnih izloženosti relevantnih za izračun protucikličkog zaštitnog sloja</t>
  </si>
  <si>
    <t>Opće kreditne izloženosti</t>
  </si>
  <si>
    <t>Relevantne kreditne izloženosti – Tržišni rizik</t>
  </si>
  <si>
    <t>Sekuritizacijske izloženosti – Vrijednosti izloženosti za knjigu pozicija kojima se ne trguje</t>
  </si>
  <si>
    <t>Kapitalni zahtjevi</t>
  </si>
  <si>
    <t xml:space="preserve">Iznosi izloženosti ponderirani rizikom </t>
  </si>
  <si>
    <t>Ponderi kapitalnih zahtjeva
(%)</t>
  </si>
  <si>
    <t>Stopa protucikličkog zaštitnog sloja
(%)</t>
  </si>
  <si>
    <t>Vrijednost izloženosti u skladu sa standardiziranim pristupom</t>
  </si>
  <si>
    <t>Vrijednost izloženosti u skladu s IRB pristupom</t>
  </si>
  <si>
    <t>Zbroj dugih i kratkih pozicija u izloženostima iz knjige trgovanja za standardizirani pristup</t>
  </si>
  <si>
    <t>Vrijednost izloženosti iz knjige trgovanja za interne modele</t>
  </si>
  <si>
    <t>Relevantne kreditne izloženosti – Kreditni rizik</t>
  </si>
  <si>
    <t xml:space="preserve">Relevantne kreditne izloženosti – Sekuritizacijske pozicije u knjizi pozicija kojima se ne trguje </t>
  </si>
  <si>
    <t xml:space="preserve"> Ukupno</t>
  </si>
  <si>
    <t>Raščlamba prema zemlji:</t>
  </si>
  <si>
    <t>Zemlja: Hrvatska</t>
  </si>
  <si>
    <t>Obrazac EU CCA: Glavne značajke instrumenata regulatornog kapitala i instrumenata prihvatljivih obveza</t>
  </si>
  <si>
    <t>Kvalitativne ili kvantitativne informacije – slobodan unos</t>
  </si>
  <si>
    <t>Izdavatelj</t>
  </si>
  <si>
    <t>OTP banka d.d.</t>
  </si>
  <si>
    <t>Jedinstvena oznaka (npr. CUSIP, ISIN ili oznaka Bloomberg za privatni plasman)</t>
  </si>
  <si>
    <t>HRDABARA0005</t>
  </si>
  <si>
    <t>Javni ili privatni plasman</t>
  </si>
  <si>
    <t>Propisi kojima se uređuju instrumenti</t>
  </si>
  <si>
    <t>Zakoni Republike Hrvatske</t>
  </si>
  <si>
    <t>3a </t>
  </si>
  <si>
    <t>Ugovorno priznavanje ovlasti otpisa i konverzije sanacijskih tijela</t>
  </si>
  <si>
    <t>Regulatorni tretman</t>
  </si>
  <si>
    <t xml:space="preserve">    Aktualni tretman s obzirom na, ovisno o slučaju, prijelazna pravila CRR-a</t>
  </si>
  <si>
    <t xml:space="preserve">     Pravila CRR-a nakon prijelaznog razdoblja</t>
  </si>
  <si>
    <t xml:space="preserve">     Priznat na pojedinačnoj / (pot)konsolidiranoj / pojedinačnoj i (pot)konsolidiranoj osnovi</t>
  </si>
  <si>
    <t>Pojedinačnoj i (pot)konsolidiranoj osnovi</t>
  </si>
  <si>
    <t xml:space="preserve">     Vrsta instrumenta (vrste utvrđuje svaka država)</t>
  </si>
  <si>
    <t>Redovne dionice</t>
  </si>
  <si>
    <t>Iznos priznat u regulatornom kapitalu ili prihvatljivim obvezama (valuta u milijunima, na zadnji datum izvještavanja)</t>
  </si>
  <si>
    <t>Cijeli iznos je priznat kao Redovni osnovni kapital uključujući i ostvarenu premiju na izdane dionice - EUR 562 milijuna</t>
  </si>
  <si>
    <t xml:space="preserve">Nominalni iznos instrumenta </t>
  </si>
  <si>
    <t xml:space="preserve">EUR 539 milijuna </t>
  </si>
  <si>
    <t>Cijena izdanja</t>
  </si>
  <si>
    <t>NP</t>
  </si>
  <si>
    <t>Otkupna cijena</t>
  </si>
  <si>
    <t>Računovodstvena klasifikacija</t>
  </si>
  <si>
    <t>Izvorni datum izdavanja</t>
  </si>
  <si>
    <t>Iznos od EUR 111 milijuna prije 28. lipnja 2013. godine, a EUR 428 milijuna na dan 2/5/2017</t>
  </si>
  <si>
    <t>Bez dospijeća ili s dospijećem</t>
  </si>
  <si>
    <t>Bez dospijeća</t>
  </si>
  <si>
    <t xml:space="preserve">     Izvorni rok dospijeća </t>
  </si>
  <si>
    <t>Opcija kupnje izdavatelja uz prethodno odobrenje nadzornog tijela</t>
  </si>
  <si>
    <t xml:space="preserve">     Neobvezni datum izvršenja opcije kupnje, uvjetni datumi izvršenja opcije kupnje i otkupna vrijednost </t>
  </si>
  <si>
    <t xml:space="preserve">     Naknadni datumi izvršenja opcije kupnje, prema potrebi</t>
  </si>
  <si>
    <t>Kuponi/dividende</t>
  </si>
  <si>
    <t xml:space="preserve">Fiksna ili promjenjiva dividenda/kupon </t>
  </si>
  <si>
    <t xml:space="preserve">Kuponska stopa i povezani indeksi </t>
  </si>
  <si>
    <t xml:space="preserve">Postojanje mehanizama obveznog otkazivanja dividende </t>
  </si>
  <si>
    <t xml:space="preserve">     Puno diskrecijsko pravo, djelomično diskrecijsko pravo ili obvezno (u vremenskom pogledu)</t>
  </si>
  <si>
    <t>Puno diskrecijsko pravo</t>
  </si>
  <si>
    <t xml:space="preserve">     Puno diskrecijsko pravo, djelomično diskrecijsko pravo ili obvezno (u pogledu iznosa)</t>
  </si>
  <si>
    <t xml:space="preserve">     Postojanje ugovorne odredbe o povećanju prinosa ili drugih poticaja za otkup</t>
  </si>
  <si>
    <t xml:space="preserve">     Nekumulativni ili kumulativni</t>
  </si>
  <si>
    <t>Nekumulativni</t>
  </si>
  <si>
    <t>Konvertibilni ili nekonvertibilni</t>
  </si>
  <si>
    <t>Nekonvertibilan</t>
  </si>
  <si>
    <t xml:space="preserve">     Ako su konvertibilni, pokretač(i) konverzije</t>
  </si>
  <si>
    <t xml:space="preserve">     Ako su konvertibilni, potpuno ili djelomično</t>
  </si>
  <si>
    <t xml:space="preserve">     Ako su konvertibilni, stopa konverzije</t>
  </si>
  <si>
    <t xml:space="preserve">     Ako su konvertibilni, je li konverzija obvezna i li neobvezna</t>
  </si>
  <si>
    <t xml:space="preserve">     Ako su konvertibilni, navesti vrstu instrumenta u koji se mogu konvertirati</t>
  </si>
  <si>
    <t xml:space="preserve">     Ako su konvertibilni, navesti izdavatelja instrumenta u koji se konvertira</t>
  </si>
  <si>
    <t>Značajke smanjenja vrijednosti</t>
  </si>
  <si>
    <t xml:space="preserve">     U slučaju smanjenja vrijednosti, pokretač(i) smanjenja vrijednosti</t>
  </si>
  <si>
    <t xml:space="preserve">     U slučaju smanjenja vrijednosti, potpuno ili djelomično</t>
  </si>
  <si>
    <t xml:space="preserve">     U slučaju smanjenja vrijednosti, trajno ili privremeno</t>
  </si>
  <si>
    <t xml:space="preserve">     U slučaju privremenog smanjenja vrijednosti, opis mehanizama povećanja vrijednosti</t>
  </si>
  <si>
    <t>34a </t>
  </si>
  <si>
    <t>Vrsta podređenosti (samo za prihvatljive obveze)</t>
  </si>
  <si>
    <t>EU-34b</t>
  </si>
  <si>
    <t xml:space="preserve">Položaj instrumenta u redovnom postupku u slučaju insolventnosti </t>
  </si>
  <si>
    <t>Mjesto u hijerarhiji u slučaju likvidacije (navesti vrstu instrumenta koja mu je neposredno nadređena)</t>
  </si>
  <si>
    <t>Posljednje</t>
  </si>
  <si>
    <t>Nesukladne značajke konvertiranih instrumenata</t>
  </si>
  <si>
    <t>Ako postoje, navesti nesukladne značajke</t>
  </si>
  <si>
    <t>37a</t>
  </si>
  <si>
    <t>Poveznica na sve uvjete instrumenta (označivanje)</t>
  </si>
  <si>
    <t>(1) Upisati „NP” ako pitanje nije primjenjivo</t>
  </si>
  <si>
    <t>Privatni</t>
  </si>
  <si>
    <t>Primljeni kredit</t>
  </si>
  <si>
    <t xml:space="preserve">EUR 44,92 milijuna </t>
  </si>
  <si>
    <t xml:space="preserve">EUR 50 milijuna </t>
  </si>
  <si>
    <t xml:space="preserve">EUR 25 milijuna </t>
  </si>
  <si>
    <t xml:space="preserve">EUR 20 milijuna </t>
  </si>
  <si>
    <t xml:space="preserve">EUR 60 milijuna </t>
  </si>
  <si>
    <t>29. 9. 2022.</t>
  </si>
  <si>
    <t>27. 6. 2024.</t>
  </si>
  <si>
    <t>28. 3. 2025.</t>
  </si>
  <si>
    <t>S dospijećem</t>
  </si>
  <si>
    <t>7 godina</t>
  </si>
  <si>
    <t>Promjenjiva</t>
  </si>
  <si>
    <t>6 m EURIBOR + marža (3,68%)</t>
  </si>
  <si>
    <t>6 m EURIBOR + marža (4,00%)</t>
  </si>
  <si>
    <t>3 m EURIBOR + marža (3,00%)</t>
  </si>
  <si>
    <t>3 m EURIBOR + marža (2,7%)</t>
  </si>
  <si>
    <t xml:space="preserve">Konvertibilni </t>
  </si>
  <si>
    <t xml:space="preserve">Sanacija </t>
  </si>
  <si>
    <t>Potpuno</t>
  </si>
  <si>
    <t>Obvezna</t>
  </si>
  <si>
    <t>Podređen u odnosu na MREL</t>
  </si>
  <si>
    <t>Obrazac EU CC1 – Sastav regulatornog kapitala</t>
  </si>
  <si>
    <t>Obrazac EU PV1 – Bonitetna vrijednosna usklađenja (PVA)</t>
  </si>
  <si>
    <t xml:space="preserve">Obrazac EU LI3 – Kratki opis razlika u opsegu konsolidacije (subjekt po subjekt) </t>
  </si>
  <si>
    <t xml:space="preserve">Obrazac EU LI2 – Glavni izvori razlika između iznosa regulatorne izloženosti i knjigovodstvenih vrijednosti u financijskim izvješćima </t>
  </si>
  <si>
    <t>Obrazac EU KM1 – Obrazac za ključne pokazatelje</t>
  </si>
  <si>
    <t>Obrazac EU OV1 – Pregled ukupnih iznosa izloženosti ponderiranih rizikom</t>
  </si>
  <si>
    <t xml:space="preserve">Redovni osnovni kapital (CET1) </t>
  </si>
  <si>
    <t xml:space="preserve">Osnovni kapital </t>
  </si>
  <si>
    <t xml:space="preserve">Ukupni kapital </t>
  </si>
  <si>
    <t>Iznosi izloženosti ponderirani rizikom</t>
  </si>
  <si>
    <t>Stopa redovnog osnovnog kapitala (%)</t>
  </si>
  <si>
    <t>Stopa osnovnog kapitala (%)</t>
  </si>
  <si>
    <t>Stopa ukupnog kapitala (%)</t>
  </si>
  <si>
    <t xml:space="preserve">Dodatni kapitalni zahtjevi za upravljanje rizicima koji nisu rizik prekomjerne financijske poluge (%) </t>
  </si>
  <si>
    <t>EU 7d</t>
  </si>
  <si>
    <t>Ukupni kapitalni zahtjevi u okviru SREP-a (%)</t>
  </si>
  <si>
    <t>Zaštitni sloj za očuvanje kapitala (%)</t>
  </si>
  <si>
    <t>EU 8a</t>
  </si>
  <si>
    <t>Zaštitni sloj za očuvanje kapitala zbog makrobonitetnog ili sistemskog rizika utvrđenog na razini države članice (%)</t>
  </si>
  <si>
    <t>Protuciklički zaštitni sloj kapitala specifičan za instituciju (%)</t>
  </si>
  <si>
    <t>EU 9a</t>
  </si>
  <si>
    <t>Zaštitni sloj za sistemski rizik (%)</t>
  </si>
  <si>
    <t>Zaštitni sloj za globalnu sistemski važnu instituciju (%)</t>
  </si>
  <si>
    <t>Zaštitni sloj za ostale sistemski važne institucije (%)</t>
  </si>
  <si>
    <t>Zahtjev za kombinirani zaštitni sloj (%)</t>
  </si>
  <si>
    <t>EU 11a</t>
  </si>
  <si>
    <t>Sveukupni kapitalni zahtjevi (%)</t>
  </si>
  <si>
    <t>Dostupni redovni osnovni kapital nakon ukupnih kapitalnih zahtjeva u okviru SREP-a (%)</t>
  </si>
  <si>
    <t>EU 14a</t>
  </si>
  <si>
    <t>EU 14b</t>
  </si>
  <si>
    <t>EU 14c</t>
  </si>
  <si>
    <t>Ukupni zahtjevi za omjer financijske poluge u okviru SREP-a (%)</t>
  </si>
  <si>
    <t>Zahtjev za zaštitni sloj omjera financijske poluge i sveukupni zahtjev za omjer financijske poluge (u postotku mjere ukupne izloženosti)</t>
  </si>
  <si>
    <t>EU 14d</t>
  </si>
  <si>
    <t>EU 14e</t>
  </si>
  <si>
    <t>Koeficijent likvidnosne pokrivenosti</t>
  </si>
  <si>
    <t>Ukupna likvidna imovina visoke kvalitete (HQLA) (ponderiran vrijednost – prosjek)</t>
  </si>
  <si>
    <t>EU 16a</t>
  </si>
  <si>
    <t xml:space="preserve">Novčani odljev – Ukupna ponderirana vrijednost </t>
  </si>
  <si>
    <t>EU 16b</t>
  </si>
  <si>
    <t xml:space="preserve">Novčani priljev – Ukupna ponderirana vrijednost </t>
  </si>
  <si>
    <t>Ukupni neto novčani odljev (usklađena vrijednost)</t>
  </si>
  <si>
    <t>Koeficijent likvidnosne pokrivenosti (%)</t>
  </si>
  <si>
    <t>Omjer neto stabilnih izvora financiranja</t>
  </si>
  <si>
    <t>Ukupni dostupni stabilni izvori financiranja</t>
  </si>
  <si>
    <t>Ukupni zahtijevani stabilni izvori financiranja</t>
  </si>
  <si>
    <t>Omjer neto stabilnih izvora financiranja (%)</t>
  </si>
  <si>
    <t>4a</t>
  </si>
  <si>
    <t>Ukupna izloženost riziku prije primjene donje granice</t>
  </si>
  <si>
    <t>Stope kapitala (izražene u postotku iznosa izloženosti ponderiranih rizikom)</t>
  </si>
  <si>
    <t>5a</t>
  </si>
  <si>
    <t>5b</t>
  </si>
  <si>
    <t>Stopa redovnog osnovnog kapitala uzimajući u obzir TREA bez primjene donje granice (%)</t>
  </si>
  <si>
    <t>Stopa osnovnog kapitala uzimajući u obzir TREA bez primjene donje granice (%)</t>
  </si>
  <si>
    <t>7a</t>
  </si>
  <si>
    <t>7b</t>
  </si>
  <si>
    <t>Stopa ukupnog kapitala uzimajući u obzir TREA bez primjene donje granice (%)</t>
  </si>
  <si>
    <t>Dodatni kapitalni zahtjevi za upravljanje rizicima koji nisu rizik prekomjerne financijske poluge (u postotku iznosa izloženosti ponderiranih rizikom)</t>
  </si>
  <si>
    <t>EU 7e</t>
  </si>
  <si>
    <t xml:space="preserve">     od čega: koji se sastoje od redovnog osnovnog kapitala (postotni bodovi)</t>
  </si>
  <si>
    <t>EU 7f</t>
  </si>
  <si>
    <t xml:space="preserve">     od čega: koji se sastoje od osnovnog kapitala (postotni bodovi)</t>
  </si>
  <si>
    <t>EU 7g</t>
  </si>
  <si>
    <t>Zahtjev za kombinirani zaštitni sloj i sveukupni kapitalni zahtjev (u postotku iznosa izloženosti ponderiranih rizikom)</t>
  </si>
  <si>
    <r>
      <rPr>
        <b/>
        <sz val="7.5"/>
        <color theme="1"/>
        <rFont val="Arial"/>
        <family val="2"/>
        <charset val="238"/>
      </rPr>
      <t>Dostupni regulatorni kapital (iznosi)</t>
    </r>
  </si>
  <si>
    <r>
      <rPr>
        <b/>
        <sz val="7.5"/>
        <color theme="1"/>
        <rFont val="Arial"/>
        <family val="2"/>
        <charset val="238"/>
      </rPr>
      <t>Dodatni kapitalni zahtjevi za upravljanje rizikom prekomjerne financijske poluge (u postotku mjere ukupne izloženosti)</t>
    </r>
  </si>
  <si>
    <t>Ukupni iznosi izloženosti riziku (TREA)</t>
  </si>
  <si>
    <t>Ukupni kapitalni zahtjevi</t>
  </si>
  <si>
    <t>Kreditni rizik (isključujući kreditni rizik druge ugovorne strane)</t>
  </si>
  <si>
    <t xml:space="preserve">od čega temeljni IRB (F-IRB) pristup </t>
  </si>
  <si>
    <t>od čega pristup raspoređivanja</t>
  </si>
  <si>
    <t xml:space="preserve">od čega napredni IRB (A-IRB) pristup </t>
  </si>
  <si>
    <t xml:space="preserve">Kreditni rizik druge ugovorne strane (CCR) </t>
  </si>
  <si>
    <t xml:space="preserve">od čega standardizirani pristup </t>
  </si>
  <si>
    <t>od čega metoda internog modela (IMM)</t>
  </si>
  <si>
    <t>od čega izloženosti prema središnjoj drugoj ugovornoj strani</t>
  </si>
  <si>
    <t>od čega kreditni rizik druge ugovorne strane (CCR)</t>
  </si>
  <si>
    <t xml:space="preserve">Rizik namire </t>
  </si>
  <si>
    <t>Sekuritizacijske izloženosti u knjizi pozicija kojima se ne trguje (nakon primjene gornje granice)</t>
  </si>
  <si>
    <t xml:space="preserve">od čega pristup SEC-IRBA </t>
  </si>
  <si>
    <t>od čega SEC-ERBA (uključujući IAA)</t>
  </si>
  <si>
    <t xml:space="preserve">od čega pristup SEC-SA </t>
  </si>
  <si>
    <t>EU 19a</t>
  </si>
  <si>
    <t>Rizik pozicija, valutni rizik i robni rizik (tržišni rizik)</t>
  </si>
  <si>
    <t>EU 22a</t>
  </si>
  <si>
    <t>Velike izloženosti</t>
  </si>
  <si>
    <t>EU 4 a</t>
  </si>
  <si>
    <t>od čega vlasnička ulaganja u skladu s jednostavnim pristupom ponderiranja rizika</t>
  </si>
  <si>
    <t>Rizik prilagodbe kreditnom vrednovanju – CVA rizik</t>
  </si>
  <si>
    <t xml:space="preserve">  od čega standardizirani pristup (SA)</t>
  </si>
  <si>
    <t xml:space="preserve">  od čega osnovni pristup (F-BA i R-BA)</t>
  </si>
  <si>
    <t xml:space="preserve">  od čega pojednostavnjeni pristup</t>
  </si>
  <si>
    <t>od čega odbitak 1250 %</t>
  </si>
  <si>
    <t>od čega alternativni standardizirani pristup (A-SA)</t>
  </si>
  <si>
    <t>EU 21a</t>
  </si>
  <si>
    <t>od čega pojednostavnjeni standardizirani pristup (S-SA)</t>
  </si>
  <si>
    <t xml:space="preserve">od čega alternativni pristup internih modela (A-IMA) </t>
  </si>
  <si>
    <t>Reklasifikacija između knjige trgovanja i knjige pozicija kojima se ne trguje</t>
  </si>
  <si>
    <t>EU 24a</t>
  </si>
  <si>
    <t>Izloženosti prema kriptoimovini</t>
  </si>
  <si>
    <t>Iznosi ispod praga za odbitak (na koje se primjenjuje
ponder rizika od 250 %)</t>
  </si>
  <si>
    <t>Primijenjena minimalna donja granica (%)</t>
  </si>
  <si>
    <t>Prilagodba donje granice (prije primjene prijelazne gornje granice)</t>
  </si>
  <si>
    <t>Prilagodba donje granice (nakon primjene prijelazne gornje granice)</t>
  </si>
  <si>
    <r>
      <rPr>
        <sz val="7.5"/>
        <color theme="1"/>
        <rFont val="Arial"/>
        <family val="2"/>
        <charset val="238"/>
      </rPr>
      <t xml:space="preserve">od čega standardizirani pristup </t>
    </r>
  </si>
  <si>
    <r>
      <rPr>
        <b/>
        <sz val="7.5"/>
        <rFont val="Arial"/>
        <family val="2"/>
        <charset val="238"/>
      </rPr>
      <t xml:space="preserve">Bruto knjigovodstvena vrijednost               </t>
    </r>
  </si>
  <si>
    <t xml:space="preserve">Bruto knjigovodstvena vrijednost               </t>
  </si>
  <si>
    <t>Povezani neto kumulativni povrati</t>
  </si>
  <si>
    <t>Obrazac EU CR2a: Promjene stanja neprihodonosnih kredita i predujmova i povezani kumulativni povrati</t>
  </si>
  <si>
    <t>Obrazac EU CVA 1 – Rizik prilagodbe kreditnom vrednovanju u skladu sa smanjenim osnovnim pristupom (R-BA)</t>
  </si>
  <si>
    <t xml:space="preserve"> Obrazac EU OR2 – Pokazatelj poslovanja, komponente i podkomponente</t>
  </si>
  <si>
    <t>Obrazac EU TLAC2 – Red prvenstva vjerovnika – nesanacijski subjekt</t>
  </si>
  <si>
    <t>Obrazac EU LIQ1 – Kvantitativne informacije o LCR-u</t>
  </si>
  <si>
    <t>Područje primjene konsolidacije (pojedinačno)</t>
  </si>
  <si>
    <t>Ukupna neponderirana vrijednost (prosjek)</t>
  </si>
  <si>
    <t>Ukupna ponderirana vrijednost (prosjek)</t>
  </si>
  <si>
    <t>Valuta i jedinice (EUR milijuna)</t>
  </si>
  <si>
    <t>EU 1a</t>
  </si>
  <si>
    <t>Kraj tromjesečja (DD Mjesec GGG)</t>
  </si>
  <si>
    <t>EU 1b</t>
  </si>
  <si>
    <t>Broj podataka na temelju kojih su izračunani prosjeci</t>
  </si>
  <si>
    <t>LIKVIDNA IMOVINA VISOKE KVALITETE</t>
  </si>
  <si>
    <t>Ukupna likvidna imovina visoke kvalitete (HQLA)</t>
  </si>
  <si>
    <t>NOVAC – ODLJEVI</t>
  </si>
  <si>
    <t>Depoziti stanovništva i depoziti malih poduzetnika, od čega:</t>
  </si>
  <si>
    <t>Stabilni depoziti</t>
  </si>
  <si>
    <t>Manje stabilni depoziti</t>
  </si>
  <si>
    <t>Neosigurano financiranje velikih klijenata</t>
  </si>
  <si>
    <t>Operativni depoziti (sve druge ugovorne strane) i depoziti u mrežama kreditnih zadruga</t>
  </si>
  <si>
    <t>Neoperativni depoziti (sve druge ugovorne strane)</t>
  </si>
  <si>
    <t>Neosigurani dug</t>
  </si>
  <si>
    <t>Osigurano financiranje velikih klijenata</t>
  </si>
  <si>
    <t>Dodatni zahtjevi</t>
  </si>
  <si>
    <t>Odljevi za izloženosti po izvedenicama i druge zahtjeve za kolateral</t>
  </si>
  <si>
    <t>Odljevi za gubitak financiranja za dužničke proizvode</t>
  </si>
  <si>
    <t>Kreditne i likvidnosne linije</t>
  </si>
  <si>
    <t>Ostale ugovorene obveze financiranja</t>
  </si>
  <si>
    <t>Ostale potencijalne obveze financiranja</t>
  </si>
  <si>
    <t>UKUPNI NOVČANI ODLJEV</t>
  </si>
  <si>
    <t>NOVAC – PRILJEVI</t>
  </si>
  <si>
    <t>Osigurano kreditiranje (npr. obratni repo ugovori)</t>
  </si>
  <si>
    <t>Priljevi od potpuno naplativih prihodonosnih izloženosti</t>
  </si>
  <si>
    <t>Ostali priljevi novca</t>
  </si>
  <si>
    <t>EU-19a</t>
  </si>
  <si>
    <t>(Razlika Između ukupnih ponderiranih priljeva i ukupnih ponderiranih odljeva koja proizlazi iz transakcija u trećim zemljama u kojima su transferi ograničeni ili su denominirani u nekonvertibilnim valutama)</t>
  </si>
  <si>
    <t>EU-19b</t>
  </si>
  <si>
    <t>(Višak priljeva od povezane specijalizirane kreditne institucije)</t>
  </si>
  <si>
    <t>UKUPNI PRILJEVI NOVCA</t>
  </si>
  <si>
    <t>Priljevi izuzeti u cijelosti</t>
  </si>
  <si>
    <t>Priljevi koji podliježu gornjoj granici od 90 %</t>
  </si>
  <si>
    <t>Priljevi koji podliježu gornjoj granici od 75 %</t>
  </si>
  <si>
    <t xml:space="preserve">UKUPNA USKLAĐENA VRIJEDNOST </t>
  </si>
  <si>
    <t>ZAŠTITNI SLOJ LIKVIDNOSTI</t>
  </si>
  <si>
    <t>UKUPNI NETO NOVČANI ODLJEV</t>
  </si>
  <si>
    <t>OMJER LIKVIDNOSNE POKRIVENOSTI</t>
  </si>
  <si>
    <t xml:space="preserve">Obrazac EU LIQ2: Omjer neto stabilnih izvora financiranja </t>
  </si>
  <si>
    <t>Neponderirana vrijednost prema preostalom roku do dospijeća</t>
  </si>
  <si>
    <t>Ponderirana vrijednost</t>
  </si>
  <si>
    <t>Bez roka dospijeća</t>
  </si>
  <si>
    <t>&lt; 6 mjeseci</t>
  </si>
  <si>
    <t>6 mjeseci do 1 godine</t>
  </si>
  <si>
    <t>≥ 1 godina</t>
  </si>
  <si>
    <t>Stavke dostupnih stabilnih izvora financiranja</t>
  </si>
  <si>
    <t>Stavke i instrumenti kapitala</t>
  </si>
  <si>
    <t>Regulatorni kapital</t>
  </si>
  <si>
    <t>Ostali instrumenti kapitala</t>
  </si>
  <si>
    <t>Financiranje velikih klijenata:</t>
  </si>
  <si>
    <t>Operativni depoziti</t>
  </si>
  <si>
    <t>Ostalo financiranje velikih klijenata</t>
  </si>
  <si>
    <t>Međuovisne obveze</t>
  </si>
  <si>
    <t xml:space="preserve">Ostale obveze: </t>
  </si>
  <si>
    <t xml:space="preserve">NSFR obveza po izvedenicama </t>
  </si>
  <si>
    <t>Sve druge obveze i instrumenti kapitala koji nisu uključeni u gore navedene kategorije</t>
  </si>
  <si>
    <t>Zahtijevane stavke dostupnih stabilnih izvora financiranja</t>
  </si>
  <si>
    <t>EU-15a</t>
  </si>
  <si>
    <t>Imovina opterećena na preostali rok do dospijeća od godinu dana ili više u skupu za pokriće</t>
  </si>
  <si>
    <t>Depoziti koji se drže u drugim financijskim institucijama za operativne potrebe</t>
  </si>
  <si>
    <t>Prihodonosni krediti i vrijednosni papiri:</t>
  </si>
  <si>
    <t>Prihodonosne transakcije financiranja vrijednosnim papirima s financijskim klijentima osigurane likvidnom imovinom visoke kvalitete prvog stupnja na koju se primjenjuje korektivni faktor od 0 %</t>
  </si>
  <si>
    <t>Prihodonosne transakcije financiranja vrijednosnim papirima s financijskim klijentima osigurane drugom imovinom i krediti i predujmovi financijskim institucijama</t>
  </si>
  <si>
    <r>
      <t>Prihodonosni krediti nefinancijskim korporativnim klijentima, krediti stanovništvu i malim poduzetnicima, krediti državama</t>
    </r>
    <r>
      <rPr>
        <i/>
        <sz val="7.5"/>
        <color theme="9" tint="-0.249977111117893"/>
        <rFont val="Arial"/>
        <family val="2"/>
        <charset val="238"/>
      </rPr>
      <t xml:space="preserve"> </t>
    </r>
    <r>
      <rPr>
        <i/>
        <sz val="7.5"/>
        <color theme="1"/>
        <rFont val="Arial"/>
        <family val="2"/>
        <charset val="238"/>
      </rPr>
      <t>i subjektima javnog sektora, od čega:</t>
    </r>
  </si>
  <si>
    <t>s ponderom rizika manjim ili jednakim 35 % u skladu sa standardiziranim pristupom za kreditni rizik iz okvira Basel II</t>
  </si>
  <si>
    <t xml:space="preserve">Prihodonosne hipoteke na nekretninama, od čega: </t>
  </si>
  <si>
    <t>Ostali krediti i vrijednosni papiri koji nisu u statusu neispunjavanja obveza i ne kvalificiraju se kao likvidna imovina visoke kvalitete, uključujući vlasnička ulaganja u društva koja ne kotiraju na burzi i bilančne proizvode s osnove financiranja trgovine</t>
  </si>
  <si>
    <t>Međuovisna imovina</t>
  </si>
  <si>
    <t xml:space="preserve">Ostala imovina: </t>
  </si>
  <si>
    <t>Roba koja se fizički razmjenjuje</t>
  </si>
  <si>
    <t>Imovina dana kao inicijalni iznos nadoknade za ugovore o izvedenicama i uplate u jamstvene fondove središnjih drugih ugovornih strana</t>
  </si>
  <si>
    <r>
      <t>NSFR imovine po izvedenicama</t>
    </r>
    <r>
      <rPr>
        <sz val="7.5"/>
        <color theme="1"/>
        <rFont val="Arial"/>
        <family val="2"/>
        <charset val="238"/>
      </rPr>
      <t> </t>
    </r>
  </si>
  <si>
    <t xml:space="preserve">NSFR obveza po izvedenicama prije odbitka danog varijacijskog iznosa nadoknade </t>
  </si>
  <si>
    <t>Izvanbilančne stavke</t>
  </si>
  <si>
    <t>Ukupni RSF</t>
  </si>
  <si>
    <t>*Ne primaju varijabilne primitke</t>
  </si>
  <si>
    <t>*Odluke o isplati bonusa za 2025. još nisu donijete</t>
  </si>
  <si>
    <t>1.114.216.23</t>
  </si>
  <si>
    <t>Dionice ili istovrijedni vlasnički udjeli</t>
  </si>
  <si>
    <t>Nadzorni scenariji šoka</t>
  </si>
  <si>
    <t>Promjene ekonomske vrijednosti vlasničkih instrumenata</t>
  </si>
  <si>
    <t>Promjene neto kamatnog prihoda</t>
  </si>
  <si>
    <t>Paralelni šok rasta</t>
  </si>
  <si>
    <t xml:space="preserve">Paralelni šok pada </t>
  </si>
  <si>
    <t xml:space="preserve">Šok nakošenja </t>
  </si>
  <si>
    <t>Šok izravnanja</t>
  </si>
  <si>
    <t>Rast kratkoročnih kamatnih stopa</t>
  </si>
  <si>
    <t>Pad kratkoročnih kamatnih stopa</t>
  </si>
  <si>
    <t>Obrazac EU CR1-A: Dospijeće izloženosti</t>
  </si>
  <si>
    <r>
      <rPr>
        <sz val="7.5"/>
        <color theme="1"/>
        <rFont val="Arial"/>
        <family val="2"/>
        <charset val="238"/>
      </rPr>
      <t>Po viđenju</t>
    </r>
  </si>
  <si>
    <r>
      <rPr>
        <sz val="7.5"/>
        <color theme="1"/>
        <rFont val="Arial"/>
        <family val="2"/>
        <charset val="238"/>
      </rPr>
      <t>&lt;= 1 godina</t>
    </r>
  </si>
  <si>
    <r>
      <rPr>
        <sz val="7.5"/>
        <color theme="1"/>
        <rFont val="Arial"/>
        <family val="2"/>
        <charset val="238"/>
      </rPr>
      <t>&gt; 1 godine &lt;= 5 godina</t>
    </r>
  </si>
  <si>
    <r>
      <rPr>
        <sz val="7.5"/>
        <color theme="1"/>
        <rFont val="Arial"/>
        <family val="2"/>
        <charset val="238"/>
      </rPr>
      <t>&gt; 5 godina</t>
    </r>
  </si>
  <si>
    <r>
      <rPr>
        <sz val="7.5"/>
        <color theme="1"/>
        <rFont val="Arial"/>
        <family val="2"/>
        <charset val="238"/>
      </rPr>
      <t>Bez navedenog dospijeća</t>
    </r>
  </si>
  <si>
    <r>
      <rPr>
        <sz val="7.5"/>
        <color theme="1"/>
        <rFont val="Arial"/>
        <family val="2"/>
        <charset val="238"/>
      </rPr>
      <t>Ukupno</t>
    </r>
  </si>
  <si>
    <r>
      <rPr>
        <sz val="7.5"/>
        <rFont val="Arial"/>
        <family val="2"/>
        <charset val="238"/>
      </rPr>
      <t>Krediti i predujmovi</t>
    </r>
  </si>
  <si>
    <r>
      <rPr>
        <sz val="7.5"/>
        <rFont val="Arial"/>
        <family val="2"/>
        <charset val="238"/>
      </rPr>
      <t>Dužnički vrijednosni papiri</t>
    </r>
  </si>
  <si>
    <t>Neto vrijednost izloženosti</t>
  </si>
  <si>
    <r>
      <rPr>
        <b/>
        <sz val="7.5"/>
        <rFont val="Arial"/>
        <family val="2"/>
        <charset val="238"/>
      </rPr>
      <t>Ukupno</t>
    </r>
  </si>
  <si>
    <t>Saa</t>
  </si>
  <si>
    <r>
      <rPr>
        <sz val="7.5"/>
        <color theme="0"/>
        <rFont val="Segoe UI"/>
        <family val="2"/>
      </rPr>
      <t>a</t>
    </r>
  </si>
  <si>
    <r>
      <rPr>
        <sz val="7.5"/>
        <color theme="0"/>
        <rFont val="Segoe UI"/>
        <family val="2"/>
      </rPr>
      <t>b</t>
    </r>
  </si>
  <si>
    <r>
      <rPr>
        <sz val="7.5"/>
        <color theme="0"/>
        <rFont val="Segoe UI"/>
        <family val="2"/>
      </rPr>
      <t>c</t>
    </r>
  </si>
  <si>
    <r>
      <rPr>
        <sz val="7.5"/>
        <color theme="0"/>
        <rFont val="Segoe UI"/>
        <family val="2"/>
      </rPr>
      <t>e</t>
    </r>
  </si>
  <si>
    <r>
      <rPr>
        <sz val="7.5"/>
        <color theme="0"/>
        <rFont val="Segoe UI"/>
        <family val="2"/>
      </rPr>
      <t>g</t>
    </r>
  </si>
  <si>
    <r>
      <rPr>
        <sz val="7.5"/>
        <color theme="0"/>
        <rFont val="Segoe UI"/>
        <family val="2"/>
      </rPr>
      <t>i</t>
    </r>
  </si>
  <si>
    <r>
      <rPr>
        <sz val="7.5"/>
        <color theme="0"/>
        <rFont val="Segoe UI"/>
        <family val="2"/>
      </rPr>
      <t>j</t>
    </r>
  </si>
  <si>
    <r>
      <rPr>
        <sz val="7.5"/>
        <color theme="0"/>
        <rFont val="Segoe UI"/>
        <family val="2"/>
      </rPr>
      <t>k</t>
    </r>
  </si>
  <si>
    <t xml:space="preserve"> Obrazac EU OR3 – Kapitalni zahtjevi za operativni rizik i iznosi izloženosti riziku</t>
  </si>
  <si>
    <t xml:space="preserve">Obrazac EU REM1 – Primici dodijeljeni za financijsku godinu </t>
  </si>
  <si>
    <t>Obrazac EU REM2 – Posebne isplate zaposlenicima čije profesionalne aktivnosti imaju značajan utjecaj na profil rizičnosti institucija (identificirani zaposlenici)</t>
  </si>
  <si>
    <t xml:space="preserve">Obrazac EU REM3 – Odgođeni primici </t>
  </si>
  <si>
    <t>Obrazac EU REM4 – Primici od milijun EUR ili više po godini</t>
  </si>
  <si>
    <t>Obrazac EU REM5 – Informacije o primicima zaposlenika čije profesionalne aktivnosti imaju značajan utjecaj na profil rizičnosti institucija (identificirani zaposlenici)</t>
  </si>
  <si>
    <t>Obrazac EU AE1 – Opterećena i neopterećena imovina</t>
  </si>
  <si>
    <t>Obrazac EU AE2 – Primljeni kolaterali i izdani vlastiti dužnički vrijednosni papiri</t>
  </si>
  <si>
    <t>Obrazac EU AE3 – Izvori opterećenja</t>
  </si>
  <si>
    <t>1.</t>
  </si>
  <si>
    <t>3.</t>
  </si>
  <si>
    <t>4.</t>
  </si>
  <si>
    <t>13.</t>
  </si>
  <si>
    <t>14.</t>
  </si>
  <si>
    <t>15.</t>
  </si>
  <si>
    <t>17.</t>
  </si>
  <si>
    <t xml:space="preserve">Obrazac EU LI1 – Razlike između opsega računovodstvene i bonitetne konsolidacije i raspoređivanje kategorija financijskih izvješća s regulatornim kategorijama rizika </t>
  </si>
  <si>
    <t xml:space="preserve"> </t>
  </si>
  <si>
    <t>Knjigovodstvene vrijednosti iskazane u objavljenim financijskim izvješćima</t>
  </si>
  <si>
    <t>Knjigovodstvene vrijednosti u skladu s opsegom bonitetne konsolidacije</t>
  </si>
  <si>
    <t>Knjigovodstvene vrijednosti stavki</t>
  </si>
  <si>
    <t>na koje se primjenjuje okvir za kreditni rizik</t>
  </si>
  <si>
    <t xml:space="preserve">na koje se primjenjuje okvir za kreditni rizik druge ugovorne strane </t>
  </si>
  <si>
    <t>na koje se primjenjuje sekuritizacijski okvir</t>
  </si>
  <si>
    <t>na koje se primjenjuje okvir za tržišni rizik</t>
  </si>
  <si>
    <t>ne podliježu kapitalnim zahtjevima ili podliježu odbicima od regulatornog kapitala</t>
  </si>
  <si>
    <t>Raščlamba prema kategorijama imovine u skladu s bilancom u objavljenim financijskim izvješćima</t>
  </si>
  <si>
    <t xml:space="preserve">Ukupna imovina </t>
  </si>
  <si>
    <t>Raščlamba prema kategorijama obveza u skladu s bilancom u objavljenim financijskim izvješćima</t>
  </si>
  <si>
    <t>1</t>
  </si>
  <si>
    <t xml:space="preserve">Ukupne obveze </t>
  </si>
  <si>
    <t>4</t>
  </si>
  <si>
    <t>5</t>
  </si>
  <si>
    <t>6</t>
  </si>
  <si>
    <t>7</t>
  </si>
  <si>
    <t>8</t>
  </si>
  <si>
    <t>9</t>
  </si>
  <si>
    <t>10</t>
  </si>
  <si>
    <t>11</t>
  </si>
  <si>
    <t>Nije primjenjivo za OTP Grupu.</t>
  </si>
  <si>
    <t xml:space="preserve">Obrazac EU CR10 – Izloženosti u obliku specijaliziranog financiranja i izloženosti na osnovi vlasničkih ulaganja </t>
  </si>
  <si>
    <t xml:space="preserve"> Obrazac EU OR1 – Gubici operativnog rizika</t>
  </si>
  <si>
    <r>
      <rPr>
        <sz val="8.5"/>
        <color theme="0"/>
        <rFont val="Calibri"/>
        <family val="2"/>
        <charset val="238"/>
      </rPr>
      <t>a</t>
    </r>
  </si>
  <si>
    <t>Obrazac EU IRRBB1 - Kvantitativne informacije o kamatnom riziku za pozicije koje se ne drže u knjizi trgovanja</t>
  </si>
  <si>
    <t>Upravljačko tijelo, nadzorna funkcija</t>
  </si>
  <si>
    <t xml:space="preserve">Upravljačko tijelo, upravljačka funkcija </t>
  </si>
  <si>
    <t>Ostalo više rukovodstvo</t>
  </si>
  <si>
    <t>Ostali identificirani zaposlenici</t>
  </si>
  <si>
    <t>Fiksni primici</t>
  </si>
  <si>
    <t>Broj identificiranih zaposlenika</t>
  </si>
  <si>
    <t>Ukupni fiksni primici</t>
  </si>
  <si>
    <t>Od čega: novčani</t>
  </si>
  <si>
    <t>(nije primjenjivo u EU-u)</t>
  </si>
  <si>
    <t>EU-4 a</t>
  </si>
  <si>
    <t>Od čega: dionice ili istovrijedni vlasnički udjeli</t>
  </si>
  <si>
    <t xml:space="preserve">Od čega: instrumenti povezani s dionicama ili istovrijedni nenovčani instrumenti </t>
  </si>
  <si>
    <t>EU-5x</t>
  </si>
  <si>
    <t>Od čega: ostali instrumenti</t>
  </si>
  <si>
    <t>Od čega: ostali oblici</t>
  </si>
  <si>
    <t>Varijabilni primici</t>
  </si>
  <si>
    <t>Ukupni varijabilni primici</t>
  </si>
  <si>
    <t>Od čega: odgođeni</t>
  </si>
  <si>
    <t>EU-13a</t>
  </si>
  <si>
    <t>EU-14a</t>
  </si>
  <si>
    <t>EU-13b</t>
  </si>
  <si>
    <t>EU-14b</t>
  </si>
  <si>
    <t>EU-14x</t>
  </si>
  <si>
    <t>EU-14y</t>
  </si>
  <si>
    <t>Ukupni primici (2 + 10)</t>
  </si>
  <si>
    <r>
      <rPr>
        <sz val="7.5"/>
        <color theme="1"/>
        <rFont val="Arial"/>
        <family val="2"/>
        <charset val="238"/>
      </rPr>
      <t>(nije primjenjivo u EU-u)</t>
    </r>
  </si>
  <si>
    <r>
      <rPr>
        <sz val="7.5"/>
        <color theme="1"/>
        <rFont val="Arial"/>
        <family val="2"/>
        <charset val="238"/>
      </rPr>
      <t>Broj identificiranih zaposlenika</t>
    </r>
  </si>
  <si>
    <r>
      <rPr>
        <sz val="7.5"/>
        <color theme="1"/>
        <rFont val="Arial"/>
        <family val="2"/>
        <charset val="238"/>
      </rPr>
      <t>Od čega: novčani</t>
    </r>
  </si>
  <si>
    <r>
      <rPr>
        <sz val="7.5"/>
        <color theme="1"/>
        <rFont val="Arial"/>
        <family val="2"/>
        <charset val="238"/>
      </rPr>
      <t>Od čega: dionice ili istovrijedni vlasnički udjeli</t>
    </r>
  </si>
  <si>
    <r>
      <rPr>
        <sz val="7.5"/>
        <color theme="1"/>
        <rFont val="Arial"/>
        <family val="2"/>
        <charset val="238"/>
      </rPr>
      <t>Od čega: odgođeni</t>
    </r>
  </si>
  <si>
    <r>
      <rPr>
        <sz val="7.5"/>
        <color theme="1"/>
        <rFont val="Arial"/>
        <family val="2"/>
        <charset val="238"/>
      </rPr>
      <t xml:space="preserve">Od čega: instrumenti povezani s dionicama ili istovrijedni nenovčani instrumenti </t>
    </r>
  </si>
  <si>
    <r>
      <rPr>
        <sz val="7.5"/>
        <color theme="1"/>
        <rFont val="Arial"/>
        <family val="2"/>
        <charset val="238"/>
      </rPr>
      <t>Od čega: ostali instrumenti</t>
    </r>
  </si>
  <si>
    <r>
      <rPr>
        <sz val="7.5"/>
        <color theme="1"/>
        <rFont val="Arial"/>
        <family val="2"/>
        <charset val="238"/>
      </rPr>
      <t>Od čega: ostali oblici</t>
    </r>
  </si>
  <si>
    <t xml:space="preserve">Dodijeljeni zajamčeni varijabilni primici </t>
  </si>
  <si>
    <t>Dodijeljeni zajamčeni varijabilni primici – broj identificiranih zaposlenika</t>
  </si>
  <si>
    <t>Dodijeljeni zajamčeni varijabilni primici – ukupan iznos</t>
  </si>
  <si>
    <t>od čega dodijeljeni zajamčeni varijabilni primici isplaćeni tijekom financijske godine koji nisu uzeti u obzir pri ograničavanju bonusa</t>
  </si>
  <si>
    <t>Otpremnine dodijeljene u prethodnim razdobljima koje su isplaćene tijekom financijske godine</t>
  </si>
  <si>
    <t>Otpremnine dodijeljene u prethodnim razdobljima koje su isplaćene tijekom financijske godine – broj identificiranih zaposlenika</t>
  </si>
  <si>
    <t>Otpremnine dodijeljene u prethodnim razdobljima koje su isplaćene tijekom financijske godine – ukupan iznos</t>
  </si>
  <si>
    <t>Otpremnine dodijeljene tijekom financijske godine – broj identificiranih zaposlenika</t>
  </si>
  <si>
    <t>Otpremnine dodijeljene tijekom financijske godine – ukupan iznos</t>
  </si>
  <si>
    <t xml:space="preserve">od čega isplaćene tijekom financijske godine </t>
  </si>
  <si>
    <t>od čega odgođene</t>
  </si>
  <si>
    <t>od čega otpremnine isplaćene tijekom financijske godine koje nisu uzete u obzir pri ograničenju bonusa</t>
  </si>
  <si>
    <t>od čega najveći iznos dodijeljen jednoj osobi</t>
  </si>
  <si>
    <r>
      <rPr>
        <b/>
        <sz val="7.5"/>
        <color theme="1"/>
        <rFont val="Arial"/>
        <family val="2"/>
        <charset val="238"/>
      </rPr>
      <t>Upravljačko tijelo, nadzorna funkcija</t>
    </r>
  </si>
  <si>
    <r>
      <rPr>
        <b/>
        <sz val="7.5"/>
        <color theme="1"/>
        <rFont val="Arial"/>
        <family val="2"/>
        <charset val="238"/>
      </rPr>
      <t xml:space="preserve">Upravljačko tijelo, upravljačka funkcija </t>
    </r>
  </si>
  <si>
    <r>
      <rPr>
        <b/>
        <sz val="7.5"/>
        <color theme="1"/>
        <rFont val="Arial"/>
        <family val="2"/>
        <charset val="238"/>
      </rPr>
      <t>Ostalo više rukovodstvo</t>
    </r>
  </si>
  <si>
    <t>Odgođeni i zadržani primici</t>
  </si>
  <si>
    <t>Ukupan iznos odgođenih primitaka dodijeljenih za prethodna razdoblja uspješnosti</t>
  </si>
  <si>
    <t xml:space="preserve">
od čega iznos za koji se pravo iz primitaka prenosi u financijskoj godini</t>
  </si>
  <si>
    <t xml:space="preserve">
od čega iznos za koji se pravo iz primitaka prenosi u narednim financijskim godinama</t>
  </si>
  <si>
    <t>Iznos usklađenja s uspješnošću izvršenog u financijskoj godini za odgođene primitke za koje se pravo iz primitaka prenosi u financijskoj godini</t>
  </si>
  <si>
    <t>Iznos usklađenja s uspješnošću izvršenog u financijskoj godini za odgođene primitke za koje se pravo iz primitaka prenosi u narednim godinama uspješnosti</t>
  </si>
  <si>
    <t>Ukupan iznos usklađenja tijekom financijske godine zbog implicitnih ex post usklađenja (tj. promjene vrijednosti odgođenih primitaka zbog promjena cijena instrumenata)</t>
  </si>
  <si>
    <t xml:space="preserve">Ukupan iznos odgođenih primitaka dodijeljenih prije financijske godine stvarno isplaćenih tijekom financijske godine </t>
  </si>
  <si>
    <t>Ukupan iznos odgođenih primitaka dodijeljenih za prethodno razdoblje uspješnosti za koji je pravo iz primitaka bilo preneseno, ali je predmet razdoblja zadržavanja</t>
  </si>
  <si>
    <t>Novčani</t>
  </si>
  <si>
    <t xml:space="preserve">Instrumenti povezani s dionicama ili istovrijedni nenovčani instrumenti </t>
  </si>
  <si>
    <t>Ostali instrumenti</t>
  </si>
  <si>
    <t>Ostali oblici</t>
  </si>
  <si>
    <t>Upravljačko tijelo, upravljačka funkcija</t>
  </si>
  <si>
    <t>Ukupan iznos</t>
  </si>
  <si>
    <t>EU – g</t>
  </si>
  <si>
    <t>EU – h</t>
  </si>
  <si>
    <r>
      <rPr>
        <sz val="7.5"/>
        <color theme="1"/>
        <rFont val="Arial"/>
        <family val="2"/>
        <charset val="238"/>
      </rPr>
      <t>Novčani</t>
    </r>
  </si>
  <si>
    <r>
      <rPr>
        <sz val="7.5"/>
        <color theme="1"/>
        <rFont val="Arial"/>
        <family val="2"/>
        <charset val="238"/>
      </rPr>
      <t xml:space="preserve">
Dionice ili istovrijedni vlasnički udjeli</t>
    </r>
  </si>
  <si>
    <r>
      <rPr>
        <sz val="7.5"/>
        <color theme="1"/>
        <rFont val="Arial"/>
        <family val="2"/>
        <charset val="238"/>
      </rPr>
      <t xml:space="preserve">Instrumenti povezani s dionicama ili istovrijedni nenovčani instrumenti </t>
    </r>
  </si>
  <si>
    <r>
      <rPr>
        <sz val="7.5"/>
        <color theme="1"/>
        <rFont val="Arial"/>
        <family val="2"/>
        <charset val="238"/>
      </rPr>
      <t>Ostali instrumenti</t>
    </r>
  </si>
  <si>
    <r>
      <rPr>
        <sz val="7.5"/>
        <color theme="1"/>
        <rFont val="Arial"/>
        <family val="2"/>
        <charset val="238"/>
      </rPr>
      <t>Ostali oblici</t>
    </r>
  </si>
  <si>
    <t>Identificirani zaposlenici koji ostvaruju visoke primitke kako je utvrđeno u članku 450. točki (i) CRR-a</t>
  </si>
  <si>
    <t>1 000 000 do 1 500 000</t>
  </si>
  <si>
    <t>1 500 000 do 2 000 000</t>
  </si>
  <si>
    <t>2 000 000 do 2 500 000</t>
  </si>
  <si>
    <t>2 500 000 do 3 000 000</t>
  </si>
  <si>
    <t>3 000 000 do 3 500 000</t>
  </si>
  <si>
    <t>3 500 000 do 4 000 000</t>
  </si>
  <si>
    <t>4 000 000 do 4 500 000</t>
  </si>
  <si>
    <t>4 500 000 do 5 000 000</t>
  </si>
  <si>
    <t>5 000 000 do 6 000 000</t>
  </si>
  <si>
    <t>6 000 000 do 7 000 000</t>
  </si>
  <si>
    <t>7 000 000 do 8 000 000</t>
  </si>
  <si>
    <t>Može se proširiti ako su potrebni dodatni platni razredi.</t>
  </si>
  <si>
    <t>Primici upravljačkog tijela</t>
  </si>
  <si>
    <t>Dijelovi poslovanja</t>
  </si>
  <si>
    <t>Ukupno, upravljačko tijelo</t>
  </si>
  <si>
    <t>Investicijsko bankarstvo</t>
  </si>
  <si>
    <t>Poslovanje sa stanovništvom</t>
  </si>
  <si>
    <t>Upravljanje imovinom</t>
  </si>
  <si>
    <t>Korporativne funkcije</t>
  </si>
  <si>
    <t>Neovisne funkcije unutarnje kontrole</t>
  </si>
  <si>
    <t>Sve ostalo</t>
  </si>
  <si>
    <t xml:space="preserve">Ukupno </t>
  </si>
  <si>
    <t>Ukupan broj identificiranih zaposlenika</t>
  </si>
  <si>
    <t>Od čega: članovi upravljačkog tijela</t>
  </si>
  <si>
    <t>Od čega: ostalo više rukovodstvo</t>
  </si>
  <si>
    <t>Od čega: ostali identificirani zaposlenici</t>
  </si>
  <si>
    <t>Ukupni primici identificiranih zaposlenika</t>
  </si>
  <si>
    <t xml:space="preserve">Od čega: varijabilni primici </t>
  </si>
  <si>
    <t xml:space="preserve">Od čega: fiksni primici </t>
  </si>
  <si>
    <t>Knjigovodstvena vrijednost opterećene imovine</t>
  </si>
  <si>
    <t>Fer vrijednost opterećene imovine</t>
  </si>
  <si>
    <t>Knjigovodstvena vrijednost neopterećene imovine</t>
  </si>
  <si>
    <t>Fer vrijednost neopterećene imovine</t>
  </si>
  <si>
    <t>od čega teoretski prihvatljiva EHQLA i HQLA</t>
  </si>
  <si>
    <t>od čega EHQLA i HQLA</t>
  </si>
  <si>
    <t>Imovina institucije koja objavljuje podatke</t>
  </si>
  <si>
    <r>
      <rPr>
        <sz val="7.5"/>
        <color theme="1"/>
        <rFont val="Arial"/>
        <family val="2"/>
        <charset val="238"/>
      </rPr>
      <t>030</t>
    </r>
  </si>
  <si>
    <t>Vlasnički instrumenti</t>
  </si>
  <si>
    <r>
      <rPr>
        <sz val="7.5"/>
        <color theme="1"/>
        <rFont val="Arial"/>
        <family val="2"/>
        <charset val="238"/>
      </rPr>
      <t>040</t>
    </r>
  </si>
  <si>
    <r>
      <rPr>
        <sz val="7.5"/>
        <color theme="1"/>
        <rFont val="Arial"/>
        <family val="2"/>
        <charset val="238"/>
      </rPr>
      <t>050</t>
    </r>
  </si>
  <si>
    <t>Od čega: pokrivene obveznice</t>
  </si>
  <si>
    <r>
      <rPr>
        <sz val="7.5"/>
        <color theme="1"/>
        <rFont val="Arial"/>
        <family val="2"/>
        <charset val="238"/>
      </rPr>
      <t>060</t>
    </r>
  </si>
  <si>
    <t>Od čega: sekuritizacije</t>
  </si>
  <si>
    <t>Od čega: izdanje općih država</t>
  </si>
  <si>
    <r>
      <rPr>
        <sz val="7.5"/>
        <color theme="1"/>
        <rFont val="Arial"/>
        <family val="2"/>
        <charset val="238"/>
      </rPr>
      <t>080</t>
    </r>
  </si>
  <si>
    <t>Od čega: izdanje financijskih društava</t>
  </si>
  <si>
    <r>
      <rPr>
        <sz val="7.5"/>
        <color theme="1"/>
        <rFont val="Arial"/>
        <family val="2"/>
        <charset val="238"/>
      </rPr>
      <t>090</t>
    </r>
  </si>
  <si>
    <t>Od čega: izdanje nefinancijskih društava</t>
  </si>
  <si>
    <r>
      <rPr>
        <b/>
        <sz val="7.5"/>
        <color theme="1"/>
        <rFont val="Arial"/>
        <family val="2"/>
        <charset val="238"/>
      </rPr>
      <t>od čega teoretski prihvatljiva EHQLA i HQLA</t>
    </r>
  </si>
  <si>
    <r>
      <rPr>
        <b/>
        <sz val="7.5"/>
        <color theme="1"/>
        <rFont val="Arial"/>
        <family val="2"/>
        <charset val="238"/>
      </rPr>
      <t>od čega EHQLA i HQLA</t>
    </r>
  </si>
  <si>
    <t>Fer vrijednost primljenog opterećenog kolaterala ili izdanih vlastitih dužničkih vrijednosnih papira</t>
  </si>
  <si>
    <t>Neopterećeni</t>
  </si>
  <si>
    <t>Fer vrijednost primljenih kolaterala ili izdanih vlastitih dužničkih vrijednosnih papira koji mogu biti opterećeni</t>
  </si>
  <si>
    <t>Kolaterali koji je primila institucija koja objavljuje podatke</t>
  </si>
  <si>
    <t>Okvirni krediti</t>
  </si>
  <si>
    <t>Krediti i predujmovi osim okvirnih kredita</t>
  </si>
  <si>
    <t>230</t>
  </si>
  <si>
    <t>Ostali primljeni kolaterali</t>
  </si>
  <si>
    <t>240</t>
  </si>
  <si>
    <t>Izdani vlastiti dužnički vrijednosni papiri osim vlastitih pokrivenih obveznica ili sekuritizacija</t>
  </si>
  <si>
    <t xml:space="preserve"> Vlastite pokrivene obveznice i izdane nezaložene sekuritizacije</t>
  </si>
  <si>
    <t xml:space="preserve">UKUPNI PRIMLJENI KOLATERALI I IZDANI VLASTITI DUŽNIČKI VRIJEDNOSNI PAPIRI </t>
  </si>
  <si>
    <r>
      <rPr>
        <sz val="7.5"/>
        <color theme="1"/>
        <rFont val="Arial"/>
        <family val="2"/>
        <charset val="238"/>
      </rPr>
      <t>010</t>
    </r>
  </si>
  <si>
    <t>Usklađene obveze, potencijalne obveze ili vrijednosni papiri dani u zajam</t>
  </si>
  <si>
    <t>Knjigovodstvena vrijednost odabranih financijskih obveza</t>
  </si>
  <si>
    <r>
      <rPr>
        <b/>
        <sz val="7.5"/>
        <color theme="1"/>
        <rFont val="Arial"/>
        <family val="2"/>
        <charset val="238"/>
      </rPr>
      <t>010</t>
    </r>
  </si>
  <si>
    <r>
      <rPr>
        <sz val="7.5"/>
        <color rgb="FF000000"/>
        <rFont val="Segoe UI"/>
        <family val="2"/>
      </rPr>
      <t>030</t>
    </r>
  </si>
  <si>
    <r>
      <rPr>
        <sz val="7.5"/>
        <color theme="1"/>
        <rFont val="Segoe UI"/>
        <family val="2"/>
      </rPr>
      <t>Stambene nekretnine</t>
    </r>
  </si>
  <si>
    <r>
      <rPr>
        <sz val="7.5"/>
        <color rgb="FF000000"/>
        <rFont val="Segoe UI"/>
        <family val="2"/>
      </rPr>
      <t>040</t>
    </r>
  </si>
  <si>
    <r>
      <rPr>
        <sz val="7.5"/>
        <color theme="1"/>
        <rFont val="Segoe UI"/>
        <family val="2"/>
      </rPr>
      <t>Poslovne nekretnine</t>
    </r>
  </si>
  <si>
    <r>
      <rPr>
        <sz val="7.5"/>
        <color rgb="FF000000"/>
        <rFont val="Segoe UI"/>
        <family val="2"/>
      </rPr>
      <t>050</t>
    </r>
  </si>
  <si>
    <r>
      <rPr>
        <sz val="7.5"/>
        <color theme="1"/>
        <rFont val="Segoe UI"/>
        <family val="2"/>
      </rPr>
      <t>Pokretna imovina (automobil, isporučena roba itd.)</t>
    </r>
  </si>
  <si>
    <r>
      <rPr>
        <sz val="7.5"/>
        <color rgb="FF000000"/>
        <rFont val="Segoe UI"/>
        <family val="2"/>
      </rPr>
      <t>060</t>
    </r>
  </si>
  <si>
    <r>
      <rPr>
        <sz val="7.5"/>
        <color theme="1"/>
        <rFont val="Segoe UI"/>
        <family val="2"/>
      </rPr>
      <t>Vlasnički i dužnički instrumenti</t>
    </r>
  </si>
  <si>
    <r>
      <rPr>
        <sz val="7.5"/>
        <color rgb="FF000000"/>
        <rFont val="Segoe UI"/>
        <family val="2"/>
      </rPr>
      <t>070</t>
    </r>
  </si>
  <si>
    <r>
      <rPr>
        <sz val="7.5"/>
        <color theme="1"/>
        <rFont val="Segoe UI"/>
        <family val="2"/>
      </rPr>
      <t>Ostali kolaterali</t>
    </r>
  </si>
  <si>
    <r>
      <rPr>
        <b/>
        <sz val="7.5"/>
        <color rgb="FF000000"/>
        <rFont val="Segoe UI"/>
        <family val="2"/>
      </rPr>
      <t>080</t>
    </r>
  </si>
  <si>
    <r>
      <rPr>
        <b/>
        <sz val="7.5"/>
        <color theme="1"/>
        <rFont val="Segoe UI"/>
        <family val="2"/>
      </rPr>
      <t>Ukupno</t>
    </r>
  </si>
  <si>
    <t>Obrazac EU CC2 – Usklađenje regulatornog kapitala i bilance u revidiranim financijskim izvješćima</t>
  </si>
  <si>
    <t>NOVAC I SREDSTVA KOD HNB</t>
  </si>
  <si>
    <t>ZAJMOVI I POTRAŽIVANJA OD BANAKA</t>
  </si>
  <si>
    <t>FINANCIJSKA IMOVINA PO FER VRIJEDNOSTI KROZ DOBIT ILI GUBITAK</t>
  </si>
  <si>
    <t>ZAJMOVI I POTRAŽIVANJA OD KOMITENATA</t>
  </si>
  <si>
    <t>VLASNIČKE VRIJEDNOSNICE PO FER VRIJEDNOSTI KROZ OSTALU SVEOBUHVATNU DOBIT</t>
  </si>
  <si>
    <t>DUŽNIČKE VRIJEDNOSNICE PO FER VRIJEDNOSTI KROZ OSTALU SVEOBUHVATNU DOBIT</t>
  </si>
  <si>
    <t>ULAGANJA KOJA SE DRŽE PO AMORTIZIRANOM TROŠKU</t>
  </si>
  <si>
    <t>ULAGANJA U OVISNA DRUŠTVA</t>
  </si>
  <si>
    <t>NEKRETNINE I OPREMA</t>
  </si>
  <si>
    <t>RIGHT OF USE ASSETS (IFRS 16)</t>
  </si>
  <si>
    <t>ULAGANJA U NEKRETNINE</t>
  </si>
  <si>
    <t>NEMATERIJALNA IMOVINA</t>
  </si>
  <si>
    <t>GOODWILL</t>
  </si>
  <si>
    <t>ODGOĐENA POREZNA IMOVINA</t>
  </si>
  <si>
    <t>POTRAŽIVANJE POREZA NA DOBIT</t>
  </si>
  <si>
    <t>OSTALA IMOVINA</t>
  </si>
  <si>
    <t>IMOVINA NAMIJENJENA PRODAJI</t>
  </si>
  <si>
    <t>OBVEZE PREMA DRUGIM BANKAMA</t>
  </si>
  <si>
    <t>OBVEZE PREMA KOMITENTIMA</t>
  </si>
  <si>
    <t>OSTALA POZAJMLJENA SREDSTVA</t>
  </si>
  <si>
    <t>LEASE LIABILITIES (IFRS 16)</t>
  </si>
  <si>
    <t>FINANCIJSKE OBVEZE PO FER VRIJEDNOSTI KROZ DOBIT ILI GUBITAK</t>
  </si>
  <si>
    <t>REZERVIRANJA</t>
  </si>
  <si>
    <t>ODGOĐENE POREZNE OBVEZE</t>
  </si>
  <si>
    <t>OBVEZA POREZA NA DOBIT</t>
  </si>
  <si>
    <t>OSTALE OBVEZE IZ POSLOVANJA</t>
  </si>
  <si>
    <t xml:space="preserve">Dio 1. – „Objava pregleda upravljanja rizicima, ključnih bonitetnih pokazatelja i iznosa izloženosti ponderiranih rizikom” </t>
  </si>
  <si>
    <t>Dio 2. – „Objava ciljeva i politika upravljanja rizicima”</t>
  </si>
  <si>
    <t>Dio 3. – „Objava opsega primjene”</t>
  </si>
  <si>
    <t xml:space="preserve">Dio 7. – „Objava likvidnosnih zahtjeva” </t>
  </si>
  <si>
    <t xml:space="preserve">Dio 8. – „Objava kreditne kvalitete s obzirom na kreditni rizik” </t>
  </si>
  <si>
    <t>Dio 9. – „Objava tehnika smanjenja kreditnog rizika”</t>
  </si>
  <si>
    <t xml:space="preserve">Dio 10. – „Objava standardiziranog pristupa kreditnom riziku” </t>
  </si>
  <si>
    <t>Dio 12. – „Objava izloženosti u obliku specijaliziranog financiranja i izloženosti na osnovi vlasničkih ulaganja”</t>
  </si>
  <si>
    <t>Dio 13. – „Objava kreditnog rizika druge ugovorne strane”</t>
  </si>
  <si>
    <t xml:space="preserve">Dio 15. – „Objava tržišnog rizika” </t>
  </si>
  <si>
    <t xml:space="preserve">Dio 16. – „Objava prilagodbe kreditnom vrednovanju” </t>
  </si>
  <si>
    <t>Dio 17. – „Objava operativnog rizika”</t>
  </si>
  <si>
    <t>Dio 18. – „Objava kamatnog rizika za pozicije koje se ne drže u knjizi trgovanja”</t>
  </si>
  <si>
    <t xml:space="preserve">Dio 19. – „Objava politike primitaka” </t>
  </si>
  <si>
    <t xml:space="preserve">Dio 20. – „Objava opterećene i neopterećene imovine” </t>
  </si>
  <si>
    <t>Obrazac EU CR2: Promjene stanja neprihodonosnih kredita i predujmova</t>
  </si>
  <si>
    <r>
      <rPr>
        <sz val="7.5"/>
        <color theme="0"/>
        <rFont val="Arial"/>
        <family val="2"/>
      </rPr>
      <t>a</t>
    </r>
  </si>
  <si>
    <r>
      <rPr>
        <sz val="7.5"/>
        <color theme="0"/>
        <rFont val="Arial"/>
        <family val="2"/>
      </rPr>
      <t>b</t>
    </r>
  </si>
  <si>
    <r>
      <rPr>
        <sz val="7.5"/>
        <color theme="0"/>
        <rFont val="Arial"/>
        <family val="2"/>
      </rPr>
      <t>c</t>
    </r>
  </si>
  <si>
    <r>
      <rPr>
        <sz val="7.5"/>
        <color theme="0"/>
        <rFont val="Arial"/>
        <family val="2"/>
      </rPr>
      <t>d</t>
    </r>
  </si>
  <si>
    <r>
      <rPr>
        <sz val="7.5"/>
        <color theme="0"/>
        <rFont val="Arial"/>
        <family val="2"/>
      </rPr>
      <t>e</t>
    </r>
  </si>
  <si>
    <r>
      <rPr>
        <sz val="7.5"/>
        <color theme="0"/>
        <rFont val="Arial"/>
        <family val="2"/>
      </rPr>
      <t>f</t>
    </r>
  </si>
  <si>
    <r>
      <rPr>
        <sz val="7.5"/>
        <color theme="0"/>
        <rFont val="Arial"/>
        <family val="2"/>
      </rPr>
      <t>g</t>
    </r>
  </si>
  <si>
    <r>
      <rPr>
        <sz val="7.5"/>
        <color theme="0"/>
        <rFont val="Arial"/>
        <family val="2"/>
      </rPr>
      <t>h</t>
    </r>
  </si>
  <si>
    <t>Obrazac EU iLAC - Interni kapacitet za pokriće gubitaka: interni MREL i, ako je primjenjivo, zahtjev za regulatorni kapital i prihvatljive obveze GSV institucija izvan EU-a</t>
  </si>
  <si>
    <t>Obrazac EU TLAC2a - Red prvenstva vjerovnika – nesanacijski subjekt</t>
  </si>
  <si>
    <t>Javna objava bonitetnih informacija</t>
  </si>
  <si>
    <r>
      <rPr>
        <u/>
        <sz val="11"/>
        <color theme="1"/>
        <rFont val="Arial"/>
        <family val="2"/>
        <charset val="238"/>
      </rPr>
      <t>Obrazac EU OV1 – Pregled ukupnih iznosa izloženosti ponderiranih rizikom</t>
    </r>
  </si>
  <si>
    <r>
      <rPr>
        <u/>
        <sz val="11"/>
        <color theme="1"/>
        <rFont val="Arial"/>
        <family val="2"/>
        <charset val="238"/>
      </rPr>
      <t>Obrazac EU KM1 – Obrazac za ključne pokazatelje</t>
    </r>
  </si>
  <si>
    <r>
      <rPr>
        <u/>
        <sz val="11"/>
        <color theme="1"/>
        <rFont val="Arial"/>
        <family val="2"/>
        <charset val="238"/>
      </rPr>
      <t>Obrazac EU LI1 – Razlike između opsega računovodstvene i bonitetne konsolidacije i raspoređivanje kategorija financijskih izvješća s regulatornim kategorijama rizika</t>
    </r>
  </si>
  <si>
    <r>
      <rPr>
        <u/>
        <sz val="11"/>
        <color theme="1"/>
        <rFont val="Arial"/>
        <family val="2"/>
        <charset val="238"/>
      </rPr>
      <t xml:space="preserve">Obrazac EU LI2 – Glavni izvori razlika između iznosâ regulatorne izloženosti i knjigovodstvenih vrijednosti u financijskim izvješćima </t>
    </r>
  </si>
  <si>
    <r>
      <rPr>
        <u/>
        <sz val="11"/>
        <color theme="1"/>
        <rFont val="Arial"/>
        <family val="2"/>
        <charset val="238"/>
      </rPr>
      <t xml:space="preserve">Obrazac EU LI3 – Kratki opis razlika u opsegu konsolidacije (subjekt po subjekt) </t>
    </r>
  </si>
  <si>
    <r>
      <rPr>
        <u/>
        <sz val="11"/>
        <color theme="1"/>
        <rFont val="Arial"/>
        <family val="2"/>
        <charset val="238"/>
      </rPr>
      <t>Obrazac EU PV1 – Bonitetna vrijednosna usklađenja (PVA)</t>
    </r>
  </si>
  <si>
    <r>
      <rPr>
        <b/>
        <u/>
        <sz val="11"/>
        <color theme="1"/>
        <rFont val="Arial"/>
        <family val="2"/>
        <charset val="238"/>
      </rPr>
      <t>Dio 4. – „Objava regulatornog kapitala”</t>
    </r>
  </si>
  <si>
    <r>
      <rPr>
        <u/>
        <sz val="11"/>
        <color theme="1"/>
        <rFont val="Arial"/>
        <family val="2"/>
        <charset val="238"/>
      </rPr>
      <t>Obrazac EU CC1 – Sastav regulatornog kapitala</t>
    </r>
  </si>
  <si>
    <r>
      <rPr>
        <u/>
        <sz val="11"/>
        <color theme="1"/>
        <rFont val="Arial"/>
        <family val="2"/>
        <charset val="238"/>
      </rPr>
      <t>Obrazac EU CC2 – Usklađenje regulatornog kapitala i bilance u revidiranim financijskim izvješćima</t>
    </r>
  </si>
  <si>
    <r>
      <rPr>
        <u/>
        <sz val="11"/>
        <color theme="1"/>
        <rFont val="Arial"/>
        <family val="2"/>
        <charset val="238"/>
      </rPr>
      <t>Obrazac EU CCA: Glavne značajke instrumenata regulatornog kapitala i instrumenata prihvatljivih obveza</t>
    </r>
  </si>
  <si>
    <r>
      <rPr>
        <b/>
        <u/>
        <sz val="11"/>
        <color theme="1"/>
        <rFont val="Arial"/>
        <family val="2"/>
        <charset val="238"/>
      </rPr>
      <t>Dio 5. – „Objava protucikličkih zaštitnih slojeva kapitala”</t>
    </r>
  </si>
  <si>
    <r>
      <rPr>
        <u/>
        <sz val="11"/>
        <color theme="1"/>
        <rFont val="Arial"/>
        <family val="2"/>
        <charset val="238"/>
      </rPr>
      <t>Obrazac EU CCyB1 – Geografska distribucija kreditnih izloženosti relevantnih za izračun protucikličkog zaštitnog sloja</t>
    </r>
  </si>
  <si>
    <r>
      <rPr>
        <u/>
        <sz val="11"/>
        <color theme="1"/>
        <rFont val="Arial"/>
        <family val="2"/>
        <charset val="238"/>
      </rPr>
      <t>Obrazac EU CCyB2 – Iznos protucikličkog zaštitnog sloja kapitala specifičan za instituciju</t>
    </r>
  </si>
  <si>
    <r>
      <rPr>
        <b/>
        <u/>
        <sz val="11"/>
        <color theme="1"/>
        <rFont val="Arial"/>
        <family val="2"/>
        <charset val="238"/>
      </rPr>
      <t xml:space="preserve">Dio 6. – „Objava omjera financijske poluge” </t>
    </r>
  </si>
  <si>
    <r>
      <rPr>
        <u/>
        <sz val="11"/>
        <color theme="1"/>
        <rFont val="Arial"/>
        <family val="2"/>
        <charset val="238"/>
      </rPr>
      <t>Obrazac EU LR1 – LRSum: Sažetak usklađenosti izloženosti računovodstvene vrijednosti imovine i omjera financijske poluge</t>
    </r>
  </si>
  <si>
    <r>
      <rPr>
        <u/>
        <sz val="11"/>
        <color theme="1"/>
        <rFont val="Arial"/>
        <family val="2"/>
        <charset val="238"/>
      </rPr>
      <t>Obrazac EU LR2 – LRCom: Zajednička objava omjera financijske poluge</t>
    </r>
  </si>
  <si>
    <r>
      <rPr>
        <u/>
        <sz val="11"/>
        <color theme="1"/>
        <rFont val="Arial"/>
        <family val="2"/>
        <charset val="238"/>
      </rPr>
      <t>Obrazac EU LR3 – LRSpl: Podjela bilančnih izloženosti (isključujući izvedenice, transakcije financiranja vrijednosnim papirima i izuzete izloženosti)</t>
    </r>
  </si>
  <si>
    <r>
      <rPr>
        <u/>
        <sz val="11"/>
        <color theme="1"/>
        <rFont val="Arial"/>
        <family val="2"/>
        <charset val="238"/>
      </rPr>
      <t>Obrazac EU LIQ1 – Kvantitativne informacije o LCR-u</t>
    </r>
  </si>
  <si>
    <r>
      <rPr>
        <u/>
        <sz val="11"/>
        <color theme="1"/>
        <rFont val="Arial"/>
        <family val="2"/>
        <charset val="238"/>
      </rPr>
      <t xml:space="preserve">Obrazac EU LIQ2: Omjer neto stabilnih izvora financiranja </t>
    </r>
  </si>
  <si>
    <r>
      <rPr>
        <u/>
        <sz val="11"/>
        <color theme="1"/>
        <rFont val="Arial"/>
        <family val="2"/>
        <charset val="238"/>
      </rPr>
      <t>Obrazac EU CR1: Prihodonosne i neprihodonosne izloženosti i povezane rezervacije</t>
    </r>
  </si>
  <si>
    <r>
      <rPr>
        <u/>
        <sz val="11"/>
        <color theme="1"/>
        <rFont val="Arial"/>
        <family val="2"/>
        <charset val="238"/>
      </rPr>
      <t>Obrazac EU CR1-A: Dospijeće izloženosti</t>
    </r>
  </si>
  <si>
    <r>
      <rPr>
        <u/>
        <sz val="11"/>
        <color theme="1"/>
        <rFont val="Arial"/>
        <family val="2"/>
        <charset val="238"/>
      </rPr>
      <t>Obrazac EU CR2: Promjene stanja neprihodonosnih kredita i predujmova</t>
    </r>
  </si>
  <si>
    <r>
      <rPr>
        <u/>
        <sz val="11"/>
        <color theme="1"/>
        <rFont val="Arial"/>
        <family val="2"/>
        <charset val="238"/>
      </rPr>
      <t>Obrazac EU CR2a: Promjene stanja neprihodonosnih kredita i predujmova i povezani kumulativni povrati</t>
    </r>
  </si>
  <si>
    <r>
      <rPr>
        <u/>
        <sz val="11"/>
        <color theme="1"/>
        <rFont val="Arial"/>
        <family val="2"/>
        <charset val="238"/>
      </rPr>
      <t>Obrazac EU CQ1: Kreditna kvaliteta restrukturiranih izloženosti</t>
    </r>
  </si>
  <si>
    <r>
      <rPr>
        <u/>
        <sz val="11"/>
        <color theme="1"/>
        <rFont val="Arial"/>
        <family val="2"/>
        <charset val="238"/>
      </rPr>
      <t>Obrazac EU CQ2: Kvaliteta restrukturiranja</t>
    </r>
  </si>
  <si>
    <r>
      <rPr>
        <u/>
        <sz val="11"/>
        <color theme="1"/>
        <rFont val="Arial"/>
        <family val="2"/>
        <charset val="238"/>
      </rPr>
      <t>Obrazac EU CQ3: Kreditna kvaliteta prihodonosnih i neprihodonosnih izloženosti prema danima dospjelosti</t>
    </r>
  </si>
  <si>
    <r>
      <rPr>
        <u/>
        <sz val="11"/>
        <color theme="1"/>
        <rFont val="Arial"/>
        <family val="2"/>
        <charset val="238"/>
      </rPr>
      <t>Obrazac EU CQ4: Kvaliteta neprihodonosnih izloženosti po zemljama </t>
    </r>
  </si>
  <si>
    <r>
      <rPr>
        <u/>
        <sz val="11"/>
        <color theme="1"/>
        <rFont val="Arial"/>
        <family val="2"/>
        <charset val="238"/>
      </rPr>
      <t>Obrazac EU CQ5: Kreditna kvaliteta kredita i predujmova po djelatnostima</t>
    </r>
  </si>
  <si>
    <r>
      <rPr>
        <u/>
        <sz val="11"/>
        <color theme="1"/>
        <rFont val="Arial"/>
        <family val="2"/>
        <charset val="238"/>
      </rPr>
      <t xml:space="preserve">Obrazac EU CQ6: Vrednovanje kolaterala – krediti i predujmovi </t>
    </r>
  </si>
  <si>
    <r>
      <rPr>
        <u/>
        <sz val="11"/>
        <color theme="1"/>
        <rFont val="Arial"/>
        <family val="2"/>
        <charset val="238"/>
      </rPr>
      <t xml:space="preserve">Obrazac EU CQ7: Kolaterali dobiveni u posjed i postupci izvršenja </t>
    </r>
  </si>
  <si>
    <r>
      <rPr>
        <u/>
        <sz val="11"/>
        <color theme="1"/>
        <rFont val="Arial"/>
        <family val="2"/>
        <charset val="238"/>
      </rPr>
      <t>Obrazac EU CQ8: Kolaterali dobiveni u posjed i postupci izvršenja – raščlamba prema datumu izdavanja</t>
    </r>
  </si>
  <si>
    <r>
      <rPr>
        <u/>
        <sz val="11"/>
        <color theme="1"/>
        <rFont val="Arial"/>
        <family val="2"/>
        <charset val="238"/>
      </rPr>
      <t>Obrazac EU CR3 – Pregled tehnika smanjenja kreditnog rizika:  Objava informacija o primijenjenim tehnikama smanjenja kreditnog rizika</t>
    </r>
  </si>
  <si>
    <r>
      <rPr>
        <u/>
        <sz val="11"/>
        <color theme="1"/>
        <rFont val="Arial"/>
        <family val="2"/>
        <charset val="238"/>
      </rPr>
      <t>Obrazac EU CR4 – Standardizirani pristup – Izloženosti kreditnom riziku i učinci tehnika smanjenja kreditnog rizika</t>
    </r>
  </si>
  <si>
    <r>
      <rPr>
        <u/>
        <sz val="11"/>
        <color theme="1"/>
        <rFont val="Arial"/>
        <family val="2"/>
        <charset val="238"/>
      </rPr>
      <t>Obrazac EU CR5 – Standardizirani pristup</t>
    </r>
  </si>
  <si>
    <r>
      <rPr>
        <u/>
        <sz val="11"/>
        <color theme="1"/>
        <rFont val="Arial"/>
        <family val="2"/>
        <charset val="238"/>
      </rPr>
      <t>Obrazac EU CR10 – Izloženosti u obliku specijaliziranog financiranja i izloženosti na osnovi vlasničkih ulaganja na temelju jednostavnog pristupa ponderiranja</t>
    </r>
  </si>
  <si>
    <r>
      <rPr>
        <u/>
        <sz val="11"/>
        <color theme="1"/>
        <rFont val="Arial"/>
        <family val="2"/>
        <charset val="238"/>
      </rPr>
      <t>Obrazac EU CCR1 – Analiza izloženosti kreditnom riziku druge ugovorne strane prema pristupu</t>
    </r>
  </si>
  <si>
    <r>
      <rPr>
        <u/>
        <sz val="11"/>
        <color theme="1"/>
        <rFont val="Arial"/>
        <family val="2"/>
        <charset val="238"/>
      </rPr>
      <t>Obrazac EU CCR3 – Standardizirani pristup – Izloženosti kreditnom riziku druge ugovorne strane prema regulatornoj kategoriji izloženosti i ponderima rizika</t>
    </r>
  </si>
  <si>
    <r>
      <rPr>
        <u/>
        <sz val="11"/>
        <color theme="1"/>
        <rFont val="Arial"/>
        <family val="2"/>
        <charset val="238"/>
      </rPr>
      <t>Obrazac EU CCR5 – Sastav kolaterala za izloženost kreditnom riziku druge ugovorne strane</t>
    </r>
  </si>
  <si>
    <r>
      <rPr>
        <u/>
        <sz val="11"/>
        <color theme="1"/>
        <rFont val="Arial"/>
        <family val="2"/>
        <charset val="238"/>
      </rPr>
      <t>Obrazac EU MR1 – Tržišni rizik u skladu s alternativnim standardiziranim pristupom (ASA)</t>
    </r>
  </si>
  <si>
    <r>
      <rPr>
        <u/>
        <sz val="11"/>
        <color theme="1"/>
        <rFont val="Arial"/>
        <family val="2"/>
        <charset val="238"/>
      </rPr>
      <t>Obrazac EU CVA1 – Rizik prilagodbe kreditnom vrednovanju u skladu sa smanjenim osnovnim pristupom</t>
    </r>
  </si>
  <si>
    <r>
      <rPr>
        <u/>
        <sz val="11"/>
        <color theme="1"/>
        <rFont val="Arial"/>
        <family val="2"/>
        <charset val="238"/>
      </rPr>
      <t>Obrazac EU OR1 – Gubici operativnog rizika</t>
    </r>
  </si>
  <si>
    <r>
      <rPr>
        <u/>
        <sz val="11"/>
        <color theme="1"/>
        <rFont val="Arial"/>
        <family val="2"/>
        <charset val="238"/>
      </rPr>
      <t>Obrazac EU OR2 – Pokazatelj poslovanja, komponente i podkomponente</t>
    </r>
  </si>
  <si>
    <r>
      <rPr>
        <u/>
        <sz val="11"/>
        <color theme="1"/>
        <rFont val="Arial"/>
        <family val="2"/>
        <charset val="238"/>
      </rPr>
      <t>Obrazac EU OR3 – Kapitalni zahtjevi za operativni rizik i iznosi izloženosti riziku</t>
    </r>
  </si>
  <si>
    <r>
      <rPr>
        <u/>
        <sz val="11"/>
        <color theme="1"/>
        <rFont val="Arial"/>
        <family val="2"/>
        <charset val="238"/>
      </rPr>
      <t>Obrazac EU IRRBB1 – Kamatni rizik koji proizlazi iz poslova koji se vode u knjizi pozicija kojima se ne trguje</t>
    </r>
  </si>
  <si>
    <r>
      <rPr>
        <u/>
        <sz val="11"/>
        <color theme="1"/>
        <rFont val="Arial"/>
        <family val="2"/>
        <charset val="238"/>
      </rPr>
      <t xml:space="preserve">Obrazac EU REM1 – Primici dodijeljeni za financijsku godinu </t>
    </r>
  </si>
  <si>
    <r>
      <rPr>
        <u/>
        <sz val="11"/>
        <color theme="1"/>
        <rFont val="Arial"/>
        <family val="2"/>
        <charset val="238"/>
      </rPr>
      <t>Obrazac EU REM2 – Posebne isplate zaposlenicima čije profesionalne aktivnosti imaju značajan utjecaj na profil rizičnosti institucija (identificirani zaposlenici)</t>
    </r>
  </si>
  <si>
    <r>
      <rPr>
        <u/>
        <sz val="11"/>
        <color theme="1"/>
        <rFont val="Arial"/>
        <family val="2"/>
        <charset val="238"/>
      </rPr>
      <t xml:space="preserve">Obrazac EU REM3 – Odgođeni primici </t>
    </r>
  </si>
  <si>
    <r>
      <rPr>
        <u/>
        <sz val="11"/>
        <color theme="1"/>
        <rFont val="Arial"/>
        <family val="2"/>
        <charset val="238"/>
      </rPr>
      <t>Obrazac EU REM4 – Primici od milijun EUR ili više po godini</t>
    </r>
  </si>
  <si>
    <r>
      <rPr>
        <u/>
        <sz val="11"/>
        <color theme="1"/>
        <rFont val="Arial"/>
        <family val="2"/>
        <charset val="238"/>
      </rPr>
      <t>Obrazac EU REM5 – Informacije o primicima zaposlenika čije profesionalne aktivnosti imaju značajan utjecaj na profil rizičnosti institucija (identificirani zaposlenici)</t>
    </r>
  </si>
  <si>
    <r>
      <rPr>
        <u/>
        <sz val="11"/>
        <color theme="1"/>
        <rFont val="Arial"/>
        <family val="2"/>
        <charset val="238"/>
      </rPr>
      <t>Obrazac EU AE1 – Opterećena i neopterećena imovina</t>
    </r>
  </si>
  <si>
    <r>
      <rPr>
        <u/>
        <sz val="11"/>
        <color theme="1"/>
        <rFont val="Arial"/>
        <family val="2"/>
        <charset val="238"/>
      </rPr>
      <t>Obrazac EU AE2 – Primljeni kolaterali i izdani vlastiti dužnički vrijednosni papiri</t>
    </r>
  </si>
  <si>
    <r>
      <rPr>
        <u/>
        <sz val="11"/>
        <color theme="1"/>
        <rFont val="Arial"/>
        <family val="2"/>
        <charset val="238"/>
      </rPr>
      <t>Obrazac EU AE3 – Izvori opterećenja</t>
    </r>
  </si>
  <si>
    <t>31.12.2025.</t>
  </si>
  <si>
    <r>
      <rPr>
        <b/>
        <sz val="7.5"/>
        <color theme="1"/>
        <rFont val="Arial"/>
        <family val="2"/>
        <charset val="238"/>
      </rPr>
      <t>Imovina, primljeni kolateral i izdani vlastiti dužnički vrijednosni papiri osim pokrivenih obveznica</t>
    </r>
    <r>
      <rPr>
        <b/>
        <sz val="7.5"/>
        <color rgb="FF000000"/>
        <rFont val="Arial"/>
        <family val="2"/>
        <charset val="238"/>
      </rPr>
      <t xml:space="preserve"> i opterećenih sekuritizacija</t>
    </r>
  </si>
  <si>
    <t>Obrazac EU CCR1 – Analiza izloženosti kreditnom riziku druge ugovorne strane prema pristupu</t>
  </si>
  <si>
    <t>Kolateral korišten u transakcijama financiranja vrijednosnim papirima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</si>
</sst>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10407]#,##0,,"/>
    <numFmt numFmtId="166" formatCode="#,##0_ ;\-#,##0\ "/>
    <numFmt numFmtId="167" formatCode="0.0%"/>
    <numFmt numFmtId="168" formatCode="_-* #,##0.00\ _k_n_-;\-* #,##0.00\ _k_n_-;_-* &quot;-&quot;??\ _k_n_-;_-@_-"/>
    <numFmt numFmtId="169" formatCode="#,##0.0"/>
  </numFmts>
  <fonts count="113">
    <font>
      <sz val="10"/>
      <color theme="1"/>
      <name val="Arial"/>
      <family val="2"/>
      <charset val="238"/>
    </font>
    <font>
      <sz val="10"/>
      <color theme="1"/>
      <name val="Arial"/>
      <family val="2"/>
      <charset val="238"/>
    </font>
    <font>
      <u/>
      <sz val="10"/>
      <color theme="10"/>
      <name val="Arial"/>
      <family val="2"/>
      <charset val="238"/>
    </font>
    <font>
      <u/>
      <sz val="11"/>
      <color theme="10"/>
      <name val="Calibri"/>
      <family val="2"/>
      <scheme val="minor"/>
    </font>
    <font>
      <b/>
      <sz val="14"/>
      <name val="Calibri"/>
      <family val="2"/>
      <scheme val="minor"/>
    </font>
    <font>
      <sz val="11"/>
      <name val="Calibri"/>
      <family val="2"/>
      <scheme val="minor"/>
    </font>
    <font>
      <sz val="11"/>
      <color rgb="FF000000"/>
      <name val="Calibri"/>
      <family val="2"/>
      <scheme val="minor"/>
    </font>
    <font>
      <b/>
      <sz val="11"/>
      <name val="Calibri"/>
      <family val="2"/>
      <scheme val="minor"/>
    </font>
    <font>
      <b/>
      <sz val="11"/>
      <color theme="1"/>
      <name val="Calibri"/>
      <family val="2"/>
      <scheme val="minor"/>
    </font>
    <font>
      <b/>
      <sz val="14"/>
      <color theme="1"/>
      <name val="Calibri"/>
      <family val="2"/>
      <scheme val="minor"/>
    </font>
    <font>
      <b/>
      <sz val="20"/>
      <name val="Arial"/>
      <family val="2"/>
    </font>
    <font>
      <sz val="10"/>
      <name val="Arial"/>
      <family val="2"/>
    </font>
    <font>
      <b/>
      <sz val="12"/>
      <name val="Arial"/>
      <family val="2"/>
    </font>
    <font>
      <b/>
      <sz val="14"/>
      <color rgb="FF000000"/>
      <name val="Calibri"/>
      <family val="2"/>
      <scheme val="minor"/>
    </font>
    <font>
      <sz val="14"/>
      <color theme="1"/>
      <name val="Calibri"/>
      <family val="2"/>
      <scheme val="minor"/>
    </font>
    <font>
      <b/>
      <sz val="10"/>
      <color theme="1"/>
      <name val="Arial"/>
      <family val="2"/>
    </font>
    <font>
      <sz val="10"/>
      <color theme="1"/>
      <name val="Segoe UI"/>
      <family val="2"/>
    </font>
    <font>
      <sz val="9"/>
      <color theme="1"/>
      <name val="Calibri"/>
      <family val="2"/>
      <scheme val="minor"/>
    </font>
    <font>
      <sz val="11"/>
      <color theme="1"/>
      <name val="Calibri"/>
      <family val="2"/>
      <charset val="238"/>
      <scheme val="minor"/>
    </font>
    <font>
      <sz val="12"/>
      <color theme="1"/>
      <name val="Calibri"/>
      <family val="2"/>
      <scheme val="minor"/>
    </font>
    <font>
      <sz val="12"/>
      <name val="Calibri"/>
      <family val="2"/>
      <scheme val="minor"/>
    </font>
    <font>
      <u/>
      <sz val="11"/>
      <color rgb="FF008080"/>
      <name val="Calibri"/>
      <family val="2"/>
      <scheme val="minor"/>
    </font>
    <font>
      <sz val="8.5"/>
      <color theme="1"/>
      <name val="Segoe UI"/>
      <family val="2"/>
    </font>
    <font>
      <b/>
      <sz val="10"/>
      <color rgb="FF2F5773"/>
      <name val="Calibri"/>
      <family val="2"/>
      <scheme val="minor"/>
    </font>
    <font>
      <sz val="11"/>
      <color theme="1"/>
      <name val="Calibri"/>
      <family val="2"/>
      <scheme val="minor"/>
    </font>
    <font>
      <sz val="8"/>
      <color theme="1"/>
      <name val="Segoe UI"/>
      <family val="2"/>
    </font>
    <font>
      <sz val="10"/>
      <color theme="1"/>
      <name val="Times New Roman"/>
      <family val="1"/>
    </font>
    <font>
      <sz val="7.5"/>
      <color theme="1"/>
      <name val="Calibri"/>
      <family val="2"/>
      <scheme val="minor"/>
    </font>
    <font>
      <sz val="7.5"/>
      <color theme="1"/>
      <name val="Segoe UI"/>
      <family val="2"/>
    </font>
    <font>
      <sz val="7.5"/>
      <color rgb="FF000000"/>
      <name val="Segoe UI"/>
      <family val="2"/>
    </font>
    <font>
      <sz val="16"/>
      <color theme="1"/>
      <name val="Calibri"/>
      <family val="2"/>
      <scheme val="minor"/>
    </font>
    <font>
      <b/>
      <sz val="16"/>
      <color theme="1"/>
      <name val="Arial"/>
      <family val="2"/>
    </font>
    <font>
      <b/>
      <sz val="16"/>
      <name val="Arial"/>
      <family val="2"/>
    </font>
    <font>
      <sz val="11"/>
      <name val="Arial"/>
      <family val="2"/>
    </font>
    <font>
      <b/>
      <sz val="12"/>
      <color theme="1"/>
      <name val="Arial"/>
      <family val="2"/>
    </font>
    <font>
      <b/>
      <sz val="10"/>
      <name val="Arial"/>
      <family val="2"/>
    </font>
    <font>
      <b/>
      <strike/>
      <sz val="16"/>
      <color rgb="FF000000"/>
      <name val="Arial"/>
      <family val="2"/>
    </font>
    <font>
      <sz val="11"/>
      <color rgb="FF0070C0"/>
      <name val="Calibri"/>
      <family val="2"/>
      <scheme val="minor"/>
    </font>
    <font>
      <sz val="11"/>
      <color theme="1"/>
      <name val="Segoe UI"/>
      <family val="2"/>
    </font>
    <font>
      <strike/>
      <sz val="11"/>
      <name val="Calibri"/>
      <family val="2"/>
      <scheme val="minor"/>
    </font>
    <font>
      <sz val="9"/>
      <name val="Arial"/>
      <family val="2"/>
    </font>
    <font>
      <sz val="10"/>
      <name val="Arial"/>
      <family val="2"/>
      <charset val="238"/>
    </font>
    <font>
      <b/>
      <sz val="7.5"/>
      <color rgb="FFFFFFFF"/>
      <name val="Arial"/>
      <family val="2"/>
      <charset val="238"/>
    </font>
    <font>
      <b/>
      <sz val="7.5"/>
      <color theme="1"/>
      <name val="Arial"/>
      <family val="2"/>
      <charset val="238"/>
    </font>
    <font>
      <i/>
      <sz val="7.5"/>
      <color theme="1"/>
      <name val="Arial"/>
      <family val="2"/>
      <charset val="238"/>
    </font>
    <font>
      <sz val="10"/>
      <color rgb="FFFF0000"/>
      <name val="Arial"/>
      <family val="2"/>
      <charset val="238"/>
    </font>
    <font>
      <b/>
      <sz val="10"/>
      <color theme="1"/>
      <name val="Arial"/>
      <family val="2"/>
      <charset val="238"/>
    </font>
    <font>
      <sz val="7.5"/>
      <color theme="1"/>
      <name val="Arial"/>
      <family val="2"/>
      <charset val="238"/>
    </font>
    <font>
      <b/>
      <sz val="7.5"/>
      <name val="Arial"/>
      <family val="2"/>
      <charset val="238"/>
    </font>
    <font>
      <sz val="7.5"/>
      <name val="Arial"/>
      <family val="2"/>
      <charset val="238"/>
    </font>
    <font>
      <b/>
      <sz val="7.5"/>
      <color rgb="FF000000"/>
      <name val="Arial"/>
      <family val="2"/>
      <charset val="238"/>
    </font>
    <font>
      <sz val="7.5"/>
      <color rgb="FF000000"/>
      <name val="Arial"/>
      <family val="2"/>
      <charset val="238"/>
    </font>
    <font>
      <strike/>
      <sz val="7.5"/>
      <color rgb="FFFF0000"/>
      <name val="Arial"/>
      <family val="2"/>
      <charset val="238"/>
    </font>
    <font>
      <b/>
      <strike/>
      <sz val="7.5"/>
      <color rgb="FFFF0000"/>
      <name val="Arial"/>
      <family val="2"/>
      <charset val="238"/>
    </font>
    <font>
      <b/>
      <sz val="8"/>
      <color rgb="FFFFFFFF"/>
      <name val="Arial"/>
      <family val="2"/>
      <charset val="238"/>
    </font>
    <font>
      <b/>
      <sz val="9"/>
      <color indexed="62"/>
      <name val="Futura CE Medium"/>
      <charset val="238"/>
    </font>
    <font>
      <b/>
      <i/>
      <sz val="7.5"/>
      <color rgb="FF000000"/>
      <name val="Arial"/>
      <family val="2"/>
      <charset val="238"/>
    </font>
    <font>
      <sz val="7.5"/>
      <color indexed="8"/>
      <name val="Arial"/>
      <family val="2"/>
      <charset val="238"/>
    </font>
    <font>
      <b/>
      <sz val="7.5"/>
      <color indexed="8"/>
      <name val="Arial"/>
      <family val="2"/>
      <charset val="238"/>
    </font>
    <font>
      <b/>
      <i/>
      <sz val="7.5"/>
      <color theme="1"/>
      <name val="Arial"/>
      <family val="2"/>
      <charset val="238"/>
    </font>
    <font>
      <sz val="7.5"/>
      <name val="Calibri"/>
      <family val="2"/>
      <scheme val="minor"/>
    </font>
    <font>
      <b/>
      <sz val="7.5"/>
      <color rgb="FF000000"/>
      <name val="Calibri"/>
      <family val="2"/>
      <scheme val="minor"/>
    </font>
    <font>
      <b/>
      <sz val="7.5"/>
      <name val="Calibri"/>
      <family val="2"/>
      <scheme val="minor"/>
    </font>
    <font>
      <b/>
      <sz val="8.5"/>
      <name val="Calibri"/>
      <family val="2"/>
      <charset val="238"/>
    </font>
    <font>
      <sz val="8.5"/>
      <name val="Calibri"/>
      <family val="2"/>
      <charset val="238"/>
    </font>
    <font>
      <b/>
      <sz val="8.5"/>
      <color theme="1"/>
      <name val="Calibri"/>
      <family val="2"/>
      <charset val="238"/>
    </font>
    <font>
      <sz val="8.5"/>
      <color theme="1"/>
      <name val="Calibri"/>
      <family val="2"/>
      <charset val="238"/>
    </font>
    <font>
      <sz val="7.5"/>
      <color theme="1"/>
      <name val="Arial"/>
      <family val="2"/>
    </font>
    <font>
      <b/>
      <sz val="7.5"/>
      <color rgb="FFFFFFFF"/>
      <name val="Arial"/>
      <family val="2"/>
    </font>
    <font>
      <sz val="7.5"/>
      <name val="Arial"/>
      <family val="2"/>
    </font>
    <font>
      <sz val="7.5"/>
      <color rgb="FFFF0000"/>
      <name val="Arial"/>
      <family val="2"/>
    </font>
    <font>
      <sz val="7.5"/>
      <color rgb="FF000000"/>
      <name val="Arial"/>
      <family val="2"/>
    </font>
    <font>
      <u/>
      <sz val="7.5"/>
      <color rgb="FF008080"/>
      <name val="Arial"/>
      <family val="2"/>
    </font>
    <font>
      <i/>
      <sz val="7.5"/>
      <name val="Arial"/>
      <family val="2"/>
    </font>
    <font>
      <b/>
      <sz val="7.5"/>
      <color theme="1"/>
      <name val="Arial"/>
      <family val="2"/>
    </font>
    <font>
      <i/>
      <sz val="8.5"/>
      <name val="Calibri"/>
      <family val="2"/>
      <charset val="238"/>
    </font>
    <font>
      <strike/>
      <sz val="8.5"/>
      <color theme="1"/>
      <name val="Calibri"/>
      <family val="2"/>
      <charset val="238"/>
    </font>
    <font>
      <i/>
      <sz val="7.5"/>
      <name val="Arial"/>
      <family val="2"/>
      <charset val="238"/>
    </font>
    <font>
      <i/>
      <sz val="7.5"/>
      <color rgb="FF000000"/>
      <name val="Arial"/>
      <family val="2"/>
      <charset val="238"/>
    </font>
    <font>
      <sz val="16"/>
      <color theme="1"/>
      <name val="Arial"/>
      <family val="2"/>
      <charset val="238"/>
    </font>
    <font>
      <b/>
      <sz val="16"/>
      <color theme="1"/>
      <name val="Arial"/>
      <family val="2"/>
      <charset val="238"/>
    </font>
    <font>
      <b/>
      <sz val="16"/>
      <name val="Arial"/>
      <family val="2"/>
      <charset val="238"/>
    </font>
    <font>
      <sz val="16"/>
      <color rgb="FF000000"/>
      <name val="Arial"/>
      <family val="2"/>
      <charset val="238"/>
    </font>
    <font>
      <b/>
      <sz val="7.5"/>
      <color theme="0"/>
      <name val="Arial"/>
      <family val="2"/>
      <charset val="238"/>
    </font>
    <font>
      <b/>
      <sz val="16"/>
      <color rgb="FF000000"/>
      <name val="Arial"/>
      <family val="2"/>
      <charset val="238"/>
    </font>
    <font>
      <strike/>
      <sz val="7.5"/>
      <name val="Arial"/>
      <family val="2"/>
      <charset val="238"/>
    </font>
    <font>
      <b/>
      <sz val="14"/>
      <name val="Arial"/>
      <family val="2"/>
      <charset val="238"/>
    </font>
    <font>
      <i/>
      <sz val="7.5"/>
      <color rgb="FFAA322F"/>
      <name val="Arial"/>
      <family val="2"/>
      <charset val="238"/>
    </font>
    <font>
      <b/>
      <sz val="7.5"/>
      <color rgb="FFAA322F"/>
      <name val="Arial"/>
      <family val="2"/>
      <charset val="238"/>
    </font>
    <font>
      <u/>
      <sz val="7.5"/>
      <color rgb="FF008080"/>
      <name val="Arial"/>
      <family val="2"/>
      <charset val="238"/>
    </font>
    <font>
      <b/>
      <sz val="10"/>
      <color rgb="FFFF0000"/>
      <name val="Arial"/>
      <family val="2"/>
      <charset val="238"/>
    </font>
    <font>
      <i/>
      <sz val="7.5"/>
      <color theme="9" tint="-0.249977111117893"/>
      <name val="Arial"/>
      <family val="2"/>
      <charset val="238"/>
    </font>
    <font>
      <b/>
      <sz val="7.5"/>
      <color rgb="FF2F5773"/>
      <name val="Arial"/>
      <family val="2"/>
      <charset val="238"/>
    </font>
    <font>
      <sz val="7.5"/>
      <color theme="0"/>
      <name val="Segoe UI"/>
      <family val="2"/>
    </font>
    <font>
      <sz val="16"/>
      <name val="Calibri"/>
      <family val="2"/>
      <scheme val="minor"/>
    </font>
    <font>
      <sz val="7.5"/>
      <color theme="0"/>
      <name val="Arial"/>
      <family val="2"/>
      <charset val="238"/>
    </font>
    <font>
      <b/>
      <sz val="7.5"/>
      <color theme="1"/>
      <name val="Calibri"/>
      <family val="2"/>
      <scheme val="minor"/>
    </font>
    <font>
      <sz val="8"/>
      <name val="Arial"/>
      <family val="2"/>
      <charset val="238"/>
    </font>
    <font>
      <b/>
      <sz val="7.5"/>
      <color theme="1"/>
      <name val="Calibri"/>
      <family val="2"/>
      <charset val="238"/>
      <scheme val="minor"/>
    </font>
    <font>
      <b/>
      <strike/>
      <sz val="7.5"/>
      <name val="Arial"/>
      <family val="2"/>
      <charset val="238"/>
    </font>
    <font>
      <b/>
      <sz val="14"/>
      <color theme="1"/>
      <name val="Arial"/>
      <family val="2"/>
      <charset val="238"/>
    </font>
    <font>
      <b/>
      <sz val="8.5"/>
      <color theme="0"/>
      <name val="Calibri"/>
      <family val="2"/>
      <charset val="238"/>
    </font>
    <font>
      <sz val="8.5"/>
      <color theme="0"/>
      <name val="Calibri"/>
      <family val="2"/>
      <charset val="238"/>
    </font>
    <font>
      <b/>
      <sz val="7.5"/>
      <color rgb="FF000000"/>
      <name val="Segoe UI"/>
      <family val="2"/>
    </font>
    <font>
      <b/>
      <sz val="7.5"/>
      <color theme="1"/>
      <name val="Segoe UI"/>
      <family val="2"/>
    </font>
    <font>
      <b/>
      <sz val="7.5"/>
      <color theme="0"/>
      <name val="Arial"/>
      <family val="2"/>
    </font>
    <font>
      <sz val="7.5"/>
      <color theme="0"/>
      <name val="Arial"/>
      <family val="2"/>
    </font>
    <font>
      <u/>
      <sz val="11"/>
      <color theme="1"/>
      <name val="Arial"/>
      <family val="2"/>
      <charset val="238"/>
    </font>
    <font>
      <u/>
      <sz val="10"/>
      <color theme="1"/>
      <name val="Arial"/>
      <family val="2"/>
      <charset val="238"/>
    </font>
    <font>
      <b/>
      <u/>
      <sz val="10"/>
      <color theme="1"/>
      <name val="Arial"/>
      <family val="2"/>
      <charset val="238"/>
    </font>
    <font>
      <b/>
      <u/>
      <sz val="11"/>
      <color theme="1"/>
      <name val="Arial"/>
      <family val="2"/>
      <charset val="238"/>
    </font>
    <font>
      <sz val="8"/>
      <color theme="1"/>
      <name val="Arial"/>
      <family val="2"/>
      <charset val="238"/>
    </font>
    <font>
      <sz val="9"/>
      <color theme="1"/>
      <name val="Arial"/>
      <family val="2"/>
      <charset val="238"/>
    </font>
  </fonts>
  <fills count="25">
    <fill>
      <patternFill patternType="none"/>
    </fill>
    <fill>
      <patternFill patternType="gray125"/>
    </fill>
    <fill>
      <patternFill patternType="solid">
        <fgColor theme="0" tint="-0.249977111117893"/>
        <bgColor indexed="64"/>
      </patternFill>
    </fill>
    <fill>
      <patternFill patternType="solid">
        <fgColor theme="2"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0" tint="-0.34998626667073579"/>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rgb="FFE7E6E6"/>
        <bgColor indexed="64"/>
      </patternFill>
    </fill>
    <fill>
      <patternFill patternType="solid">
        <fgColor theme="2"/>
        <bgColor indexed="64"/>
      </patternFill>
    </fill>
    <fill>
      <patternFill patternType="solid">
        <fgColor rgb="FF595959"/>
        <bgColor indexed="64"/>
      </patternFill>
    </fill>
    <fill>
      <patternFill patternType="solid">
        <fgColor rgb="FFD9D9D9"/>
        <bgColor rgb="FF000000"/>
      </patternFill>
    </fill>
    <fill>
      <patternFill patternType="solid">
        <fgColor theme="6" tint="0.59999389629810485"/>
        <bgColor indexed="64"/>
      </patternFill>
    </fill>
    <fill>
      <patternFill patternType="solid">
        <fgColor indexed="22"/>
        <bgColor indexed="64"/>
      </patternFill>
    </fill>
    <fill>
      <patternFill patternType="solid">
        <fgColor rgb="FF70AD47"/>
        <bgColor indexed="64"/>
      </patternFill>
    </fill>
    <fill>
      <patternFill patternType="solid">
        <fgColor theme="9" tint="0.79998168889431442"/>
        <bgColor indexed="64"/>
      </patternFill>
    </fill>
    <fill>
      <patternFill patternType="solid">
        <fgColor rgb="FF5FA137"/>
        <bgColor indexed="64"/>
      </patternFill>
    </fill>
    <fill>
      <patternFill patternType="solid">
        <fgColor theme="9" tint="0.59999389629810485"/>
        <bgColor indexed="64"/>
      </patternFill>
    </fill>
  </fills>
  <borders count="13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theme="9" tint="0.59996337778862885"/>
      </left>
      <right style="medium">
        <color theme="9" tint="0.59996337778862885"/>
      </right>
      <top style="medium">
        <color theme="9" tint="0.59996337778862885"/>
      </top>
      <bottom style="medium">
        <color theme="9" tint="0.59996337778862885"/>
      </bottom>
      <diagonal/>
    </border>
    <border>
      <left style="medium">
        <color theme="9" tint="0.59996337778862885"/>
      </left>
      <right style="medium">
        <color theme="9" tint="0.59996337778862885"/>
      </right>
      <top style="medium">
        <color theme="9" tint="0.59996337778862885"/>
      </top>
      <bottom/>
      <diagonal/>
    </border>
    <border>
      <left style="medium">
        <color theme="9" tint="0.59996337778862885"/>
      </left>
      <right style="medium">
        <color theme="9" tint="0.59996337778862885"/>
      </right>
      <top/>
      <bottom style="medium">
        <color theme="9" tint="0.59996337778862885"/>
      </bottom>
      <diagonal/>
    </border>
    <border>
      <left style="thin">
        <color theme="9" tint="0.59996337778862885"/>
      </left>
      <right style="thin">
        <color theme="9" tint="0.59996337778862885"/>
      </right>
      <top style="medium">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medium">
        <color theme="9" tint="0.59996337778862885"/>
      </left>
      <right/>
      <top style="medium">
        <color theme="9" tint="0.59996337778862885"/>
      </top>
      <bottom style="medium">
        <color theme="9" tint="0.59996337778862885"/>
      </bottom>
      <diagonal/>
    </border>
    <border>
      <left/>
      <right/>
      <top style="medium">
        <color theme="9" tint="0.59996337778862885"/>
      </top>
      <bottom style="medium">
        <color theme="9" tint="0.59996337778862885"/>
      </bottom>
      <diagonal/>
    </border>
    <border>
      <left style="thick">
        <color theme="9" tint="0.79998168889431442"/>
      </left>
      <right style="thick">
        <color theme="9" tint="0.79998168889431442"/>
      </right>
      <top style="medium">
        <color theme="9" tint="0.59996337778862885"/>
      </top>
      <bottom style="medium">
        <color theme="9" tint="0.59996337778862885"/>
      </bottom>
      <diagonal/>
    </border>
    <border>
      <left style="thin">
        <color theme="9" tint="0.59996337778862885"/>
      </left>
      <right/>
      <top style="thin">
        <color theme="9" tint="0.59996337778862885"/>
      </top>
      <bottom style="thin">
        <color theme="9" tint="0.59996337778862885"/>
      </bottom>
      <diagonal/>
    </border>
    <border>
      <left/>
      <right/>
      <top style="thin">
        <color theme="9" tint="0.59996337778862885"/>
      </top>
      <bottom style="thin">
        <color theme="9" tint="0.59996337778862885"/>
      </bottom>
      <diagonal/>
    </border>
    <border>
      <left/>
      <right style="thin">
        <color theme="9" tint="0.59996337778862885"/>
      </right>
      <top style="thin">
        <color theme="9" tint="0.59996337778862885"/>
      </top>
      <bottom style="thin">
        <color theme="9" tint="0.59996337778862885"/>
      </bottom>
      <diagonal/>
    </border>
    <border>
      <left style="thin">
        <color theme="9" tint="0.59996337778862885"/>
      </left>
      <right/>
      <top style="medium">
        <color theme="9" tint="0.59996337778862885"/>
      </top>
      <bottom style="thin">
        <color theme="9" tint="0.59996337778862885"/>
      </bottom>
      <diagonal/>
    </border>
    <border>
      <left/>
      <right/>
      <top style="medium">
        <color theme="9" tint="0.59996337778862885"/>
      </top>
      <bottom style="thin">
        <color theme="9" tint="0.59996337778862885"/>
      </bottom>
      <diagonal/>
    </border>
    <border>
      <left/>
      <right style="thin">
        <color theme="9" tint="0.59996337778862885"/>
      </right>
      <top style="medium">
        <color theme="9" tint="0.59996337778862885"/>
      </top>
      <bottom style="thin">
        <color theme="9" tint="0.59996337778862885"/>
      </bottom>
      <diagonal/>
    </border>
    <border>
      <left/>
      <right/>
      <top style="medium">
        <color indexed="8"/>
      </top>
      <bottom style="medium">
        <color indexed="8"/>
      </bottom>
      <diagonal/>
    </border>
    <border>
      <left/>
      <right style="medium">
        <color theme="9" tint="0.59996337778862885"/>
      </right>
      <top style="medium">
        <color theme="9" tint="0.59996337778862885"/>
      </top>
      <bottom style="medium">
        <color theme="9" tint="0.59996337778862885"/>
      </bottom>
      <diagonal/>
    </border>
    <border>
      <left style="medium">
        <color theme="9" tint="0.59996337778862885"/>
      </left>
      <right/>
      <top style="medium">
        <color theme="9" tint="0.59996337778862885"/>
      </top>
      <bottom/>
      <diagonal/>
    </border>
    <border>
      <left/>
      <right/>
      <top style="medium">
        <color theme="9" tint="0.59996337778862885"/>
      </top>
      <bottom/>
      <diagonal/>
    </border>
    <border>
      <left/>
      <right style="medium">
        <color theme="9" tint="0.59996337778862885"/>
      </right>
      <top style="medium">
        <color theme="9" tint="0.59996337778862885"/>
      </top>
      <bottom/>
      <diagonal/>
    </border>
    <border>
      <left style="thin">
        <color theme="9" tint="0.59996337778862885"/>
      </left>
      <right style="thin">
        <color theme="9" tint="0.59996337778862885"/>
      </right>
      <top style="thin">
        <color theme="9" tint="0.59996337778862885"/>
      </top>
      <bottom style="medium">
        <color theme="9" tint="0.59996337778862885"/>
      </bottom>
      <diagonal/>
    </border>
    <border>
      <left style="medium">
        <color theme="9" tint="0.59996337778862885"/>
      </left>
      <right style="thin">
        <color theme="9" tint="0.59996337778862885"/>
      </right>
      <top style="medium">
        <color theme="9" tint="0.59996337778862885"/>
      </top>
      <bottom style="thin">
        <color theme="9" tint="0.59996337778862885"/>
      </bottom>
      <diagonal/>
    </border>
    <border>
      <left style="thin">
        <color theme="9" tint="0.59996337778862885"/>
      </left>
      <right style="medium">
        <color theme="9" tint="0.59996337778862885"/>
      </right>
      <top style="medium">
        <color theme="9" tint="0.59996337778862885"/>
      </top>
      <bottom style="thin">
        <color theme="9" tint="0.59996337778862885"/>
      </bottom>
      <diagonal/>
    </border>
    <border>
      <left style="medium">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medium">
        <color theme="9" tint="0.59996337778862885"/>
      </right>
      <top style="thin">
        <color theme="9" tint="0.59996337778862885"/>
      </top>
      <bottom style="thin">
        <color theme="9" tint="0.59996337778862885"/>
      </bottom>
      <diagonal/>
    </border>
    <border>
      <left style="medium">
        <color theme="9" tint="0.59996337778862885"/>
      </left>
      <right style="thin">
        <color theme="9" tint="0.59996337778862885"/>
      </right>
      <top style="thin">
        <color theme="9" tint="0.59996337778862885"/>
      </top>
      <bottom style="medium">
        <color theme="9" tint="0.59996337778862885"/>
      </bottom>
      <diagonal/>
    </border>
    <border>
      <left style="thin">
        <color theme="9" tint="0.59996337778862885"/>
      </left>
      <right style="medium">
        <color theme="9" tint="0.59996337778862885"/>
      </right>
      <top style="thin">
        <color theme="9" tint="0.59996337778862885"/>
      </top>
      <bottom style="medium">
        <color theme="9" tint="0.59996337778862885"/>
      </bottom>
      <diagonal/>
    </border>
    <border>
      <left/>
      <right style="medium">
        <color theme="9" tint="0.59996337778862885"/>
      </right>
      <top/>
      <bottom/>
      <diagonal/>
    </border>
    <border>
      <left/>
      <right/>
      <top/>
      <bottom style="medium">
        <color theme="9" tint="0.79998168889431442"/>
      </bottom>
      <diagonal/>
    </border>
    <border>
      <left/>
      <right style="medium">
        <color theme="9" tint="0.59996337778862885"/>
      </right>
      <top/>
      <bottom style="medium">
        <color theme="9" tint="0.79998168889431442"/>
      </bottom>
      <diagonal/>
    </border>
    <border>
      <left style="medium">
        <color theme="9" tint="0.79998168889431442"/>
      </left>
      <right style="medium">
        <color theme="9" tint="0.79998168889431442"/>
      </right>
      <top style="medium">
        <color theme="9" tint="0.79998168889431442"/>
      </top>
      <bottom style="medium">
        <color theme="9" tint="0.79998168889431442"/>
      </bottom>
      <diagonal/>
    </border>
    <border>
      <left style="medium">
        <color theme="9" tint="0.79998168889431442"/>
      </left>
      <right/>
      <top style="medium">
        <color theme="9" tint="0.79998168889431442"/>
      </top>
      <bottom style="medium">
        <color theme="9" tint="0.79998168889431442"/>
      </bottom>
      <diagonal/>
    </border>
    <border>
      <left/>
      <right/>
      <top style="medium">
        <color theme="9" tint="0.79998168889431442"/>
      </top>
      <bottom style="medium">
        <color theme="9" tint="0.79998168889431442"/>
      </bottom>
      <diagonal/>
    </border>
    <border>
      <left/>
      <right style="medium">
        <color theme="9" tint="0.79998168889431442"/>
      </right>
      <top style="medium">
        <color theme="9" tint="0.79998168889431442"/>
      </top>
      <bottom style="medium">
        <color theme="9" tint="0.7999816888943144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medium">
        <color rgb="FF8FC26C"/>
      </right>
      <top style="medium">
        <color rgb="FF8FC26C"/>
      </top>
      <bottom/>
      <diagonal/>
    </border>
    <border>
      <left style="medium">
        <color theme="9" tint="0.79995117038483843"/>
      </left>
      <right style="medium">
        <color theme="9" tint="0.79995117038483843"/>
      </right>
      <top style="medium">
        <color theme="9" tint="0.79995117038483843"/>
      </top>
      <bottom style="medium">
        <color theme="9" tint="0.79995117038483843"/>
      </bottom>
      <diagonal/>
    </border>
    <border>
      <left style="thick">
        <color theme="9" tint="0.59996337778862885"/>
      </left>
      <right style="medium">
        <color rgb="FF8FC26C"/>
      </right>
      <top style="medium">
        <color rgb="FF8FC26C"/>
      </top>
      <bottom style="medium">
        <color theme="9" tint="0.59996337778862885"/>
      </bottom>
      <diagonal/>
    </border>
    <border>
      <left/>
      <right style="thick">
        <color theme="9" tint="0.59996337778862885"/>
      </right>
      <top/>
      <bottom/>
      <diagonal/>
    </border>
    <border>
      <left style="thick">
        <color theme="9" tint="0.59996337778862885"/>
      </left>
      <right style="medium">
        <color rgb="FF8FC26C"/>
      </right>
      <top style="medium">
        <color rgb="FF8FC26C"/>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right style="thick">
        <color theme="9" tint="0.59996337778862885"/>
      </right>
      <top/>
      <bottom style="thin">
        <color theme="9" tint="0.79998168889431442"/>
      </bottom>
      <diagonal/>
    </border>
    <border>
      <left/>
      <right/>
      <top/>
      <bottom style="thin">
        <color theme="9" tint="0.79998168889431442"/>
      </bottom>
      <diagonal/>
    </border>
    <border>
      <left/>
      <right style="thin">
        <color theme="9" tint="0.59996337778862885"/>
      </right>
      <top/>
      <bottom/>
      <diagonal/>
    </border>
    <border>
      <left/>
      <right/>
      <top/>
      <bottom style="thin">
        <color theme="9" tint="0.59996337778862885"/>
      </bottom>
      <diagonal/>
    </border>
    <border>
      <left/>
      <right style="thin">
        <color theme="9" tint="0.59996337778862885"/>
      </right>
      <top/>
      <bottom style="thin">
        <color theme="9" tint="0.59996337778862885"/>
      </bottom>
      <diagonal/>
    </border>
    <border>
      <left style="thin">
        <color theme="9" tint="0.59996337778862885"/>
      </left>
      <right/>
      <top/>
      <bottom/>
      <diagonal/>
    </border>
    <border>
      <left style="medium">
        <color theme="9" tint="0.59996337778862885"/>
      </left>
      <right style="thin">
        <color theme="9" tint="0.59996337778862885"/>
      </right>
      <top style="medium">
        <color theme="9" tint="0.59996337778862885"/>
      </top>
      <bottom style="medium">
        <color theme="9" tint="0.59996337778862885"/>
      </bottom>
      <diagonal/>
    </border>
    <border>
      <left style="thin">
        <color theme="9" tint="0.59996337778862885"/>
      </left>
      <right style="thin">
        <color theme="9" tint="0.59996337778862885"/>
      </right>
      <top style="medium">
        <color theme="9" tint="0.59996337778862885"/>
      </top>
      <bottom style="medium">
        <color theme="9" tint="0.59996337778862885"/>
      </bottom>
      <diagonal/>
    </border>
    <border>
      <left style="thin">
        <color theme="9" tint="0.59996337778862885"/>
      </left>
      <right/>
      <top/>
      <bottom style="medium">
        <color theme="9" tint="0.59996337778862885"/>
      </bottom>
      <diagonal/>
    </border>
    <border>
      <left style="medium">
        <color theme="9" tint="0.59996337778862885"/>
      </left>
      <right style="thin">
        <color theme="9" tint="0.59996337778862885"/>
      </right>
      <top/>
      <bottom style="thin">
        <color theme="9" tint="0.59996337778862885"/>
      </bottom>
      <diagonal/>
    </border>
    <border>
      <left style="thin">
        <color theme="9" tint="0.59996337778862885"/>
      </left>
      <right style="thin">
        <color theme="9" tint="0.59996337778862885"/>
      </right>
      <top/>
      <bottom style="thin">
        <color theme="9" tint="0.59996337778862885"/>
      </bottom>
      <diagonal/>
    </border>
    <border>
      <left style="medium">
        <color theme="9" tint="0.59996337778862885"/>
      </left>
      <right/>
      <top/>
      <bottom/>
      <diagonal/>
    </border>
    <border>
      <left style="medium">
        <color theme="9" tint="0.59996337778862885"/>
      </left>
      <right/>
      <top/>
      <bottom style="medium">
        <color theme="9" tint="0.59996337778862885"/>
      </bottom>
      <diagonal/>
    </border>
    <border>
      <left/>
      <right style="medium">
        <color theme="9" tint="0.59996337778862885"/>
      </right>
      <top/>
      <bottom style="medium">
        <color theme="9" tint="0.59996337778862885"/>
      </bottom>
      <diagonal/>
    </border>
    <border>
      <left style="medium">
        <color theme="9" tint="0.79995117038483843"/>
      </left>
      <right style="thin">
        <color theme="9" tint="0.79998168889431442"/>
      </right>
      <top style="medium">
        <color theme="9" tint="0.59996337778862885"/>
      </top>
      <bottom style="thin">
        <color theme="9" tint="0.79998168889431442"/>
      </bottom>
      <diagonal/>
    </border>
    <border>
      <left style="thin">
        <color theme="9" tint="0.79998168889431442"/>
      </left>
      <right style="thin">
        <color theme="9" tint="0.79998168889431442"/>
      </right>
      <top style="medium">
        <color theme="9" tint="0.59996337778862885"/>
      </top>
      <bottom style="thin">
        <color theme="9" tint="0.79998168889431442"/>
      </bottom>
      <diagonal/>
    </border>
    <border>
      <left style="medium">
        <color theme="9" tint="0.79995117038483843"/>
      </left>
      <right style="thin">
        <color theme="9" tint="0.79998168889431442"/>
      </right>
      <top style="thin">
        <color theme="9" tint="0.79998168889431442"/>
      </top>
      <bottom style="thin">
        <color theme="9" tint="0.79998168889431442"/>
      </bottom>
      <diagonal/>
    </border>
    <border>
      <left style="medium">
        <color theme="9" tint="0.79995117038483843"/>
      </left>
      <right style="thin">
        <color theme="9" tint="0.79998168889431442"/>
      </right>
      <top style="thin">
        <color theme="9" tint="0.79998168889431442"/>
      </top>
      <bottom style="medium">
        <color theme="9" tint="0.79995117038483843"/>
      </bottom>
      <diagonal/>
    </border>
    <border>
      <left style="thin">
        <color theme="9" tint="0.79998168889431442"/>
      </left>
      <right style="thin">
        <color theme="9" tint="0.79998168889431442"/>
      </right>
      <top style="thin">
        <color theme="9" tint="0.79998168889431442"/>
      </top>
      <bottom style="medium">
        <color theme="9" tint="0.79995117038483843"/>
      </bottom>
      <diagonal/>
    </border>
    <border>
      <left style="thin">
        <color theme="9" tint="0.59996337778862885"/>
      </left>
      <right style="thin">
        <color theme="9" tint="0.59996337778862885"/>
      </right>
      <top style="thick">
        <color theme="9" tint="0.59996337778862885"/>
      </top>
      <bottom style="thin">
        <color theme="9" tint="0.59996337778862885"/>
      </bottom>
      <diagonal/>
    </border>
    <border>
      <left style="thin">
        <color theme="9" tint="0.59996337778862885"/>
      </left>
      <right style="thick">
        <color theme="9" tint="0.59996337778862885"/>
      </right>
      <top style="thick">
        <color theme="9" tint="0.59996337778862885"/>
      </top>
      <bottom style="thin">
        <color theme="9" tint="0.59996337778862885"/>
      </bottom>
      <diagonal/>
    </border>
    <border>
      <left style="thin">
        <color theme="9" tint="0.59996337778862885"/>
      </left>
      <right style="thick">
        <color theme="9" tint="0.59996337778862885"/>
      </right>
      <top style="thin">
        <color theme="9" tint="0.59996337778862885"/>
      </top>
      <bottom style="thin">
        <color theme="9" tint="0.59996337778862885"/>
      </bottom>
      <diagonal/>
    </border>
    <border>
      <left style="medium">
        <color theme="9" tint="0.59996337778862885"/>
      </left>
      <right style="medium">
        <color theme="9" tint="0.59996337778862885"/>
      </right>
      <top/>
      <bottom/>
      <diagonal/>
    </border>
    <border>
      <left style="medium">
        <color theme="9" tint="0.59996337778862885"/>
      </left>
      <right style="medium">
        <color theme="9" tint="0.79992065187536243"/>
      </right>
      <top style="medium">
        <color theme="9" tint="0.59996337778862885"/>
      </top>
      <bottom style="medium">
        <color theme="9" tint="0.59996337778862885"/>
      </bottom>
      <diagonal/>
    </border>
    <border>
      <left style="medium">
        <color theme="9" tint="0.79992065187536243"/>
      </left>
      <right style="medium">
        <color theme="9" tint="0.79992065187536243"/>
      </right>
      <top style="medium">
        <color theme="9" tint="0.59996337778862885"/>
      </top>
      <bottom style="medium">
        <color theme="9" tint="0.59996337778862885"/>
      </bottom>
      <diagonal/>
    </border>
    <border>
      <left style="medium">
        <color theme="9" tint="0.79995117038483843"/>
      </left>
      <right style="medium">
        <color theme="9" tint="0.79992065187536243"/>
      </right>
      <top style="medium">
        <color theme="9" tint="0.59996337778862885"/>
      </top>
      <bottom style="medium">
        <color theme="9" tint="0.59996337778862885"/>
      </bottom>
      <diagonal/>
    </border>
    <border>
      <left style="medium">
        <color theme="9" tint="0.79992065187536243"/>
      </left>
      <right style="medium">
        <color theme="9" tint="0.59996337778862885"/>
      </right>
      <top style="medium">
        <color theme="9" tint="0.59996337778862885"/>
      </top>
      <bottom style="medium">
        <color theme="9" tint="0.59996337778862885"/>
      </bottom>
      <diagonal/>
    </border>
    <border>
      <left style="medium">
        <color theme="9" tint="0.79998168889431442"/>
      </left>
      <right style="medium">
        <color theme="9" tint="0.79998168889431442"/>
      </right>
      <top style="medium">
        <color theme="9" tint="0.79998168889431442"/>
      </top>
      <bottom/>
      <diagonal/>
    </border>
    <border>
      <left style="medium">
        <color theme="9" tint="0.79998168889431442"/>
      </left>
      <right/>
      <top style="medium">
        <color theme="9" tint="0.79995117038483843"/>
      </top>
      <bottom/>
      <diagonal/>
    </border>
    <border>
      <left/>
      <right/>
      <top style="medium">
        <color theme="9" tint="0.79995117038483843"/>
      </top>
      <bottom/>
      <diagonal/>
    </border>
    <border>
      <left/>
      <right style="medium">
        <color theme="9" tint="0.59996337778862885"/>
      </right>
      <top style="medium">
        <color theme="9" tint="0.79995117038483843"/>
      </top>
      <bottom/>
      <diagonal/>
    </border>
    <border>
      <left/>
      <right/>
      <top/>
      <bottom style="medium">
        <color theme="9" tint="0.59996337778862885"/>
      </bottom>
      <diagonal/>
    </border>
    <border>
      <left style="medium">
        <color theme="9" tint="0.79998168889431442"/>
      </left>
      <right style="medium">
        <color theme="9" tint="0.79998168889431442"/>
      </right>
      <top/>
      <bottom style="medium">
        <color theme="9" tint="0.59996337778862885"/>
      </bottom>
      <diagonal/>
    </border>
    <border>
      <left style="thin">
        <color theme="9" tint="0.79998168889431442"/>
      </left>
      <right style="thin">
        <color theme="9" tint="0.79998168889431442"/>
      </right>
      <top/>
      <bottom style="thin">
        <color theme="9" tint="0.79998168889431442"/>
      </bottom>
      <diagonal/>
    </border>
    <border>
      <left style="medium">
        <color theme="9" tint="0.79998168889431442"/>
      </left>
      <right/>
      <top/>
      <bottom style="medium">
        <color theme="9" tint="0.59996337778862885"/>
      </bottom>
      <diagonal/>
    </border>
    <border>
      <left style="medium">
        <color theme="9" tint="0.79995117038483843"/>
      </left>
      <right style="medium">
        <color theme="9" tint="0.79992065187536243"/>
      </right>
      <top style="medium">
        <color theme="9" tint="0.79992065187536243"/>
      </top>
      <bottom style="medium">
        <color theme="9" tint="0.59996337778862885"/>
      </bottom>
      <diagonal/>
    </border>
    <border>
      <left style="medium">
        <color theme="9" tint="0.79992065187536243"/>
      </left>
      <right style="medium">
        <color theme="9" tint="0.79992065187536243"/>
      </right>
      <top style="medium">
        <color theme="9" tint="0.79992065187536243"/>
      </top>
      <bottom style="medium">
        <color theme="9" tint="0.59996337778862885"/>
      </bottom>
      <diagonal/>
    </border>
    <border>
      <left style="medium">
        <color theme="9" tint="0.79992065187536243"/>
      </left>
      <right style="medium">
        <color theme="9" tint="0.79995117038483843"/>
      </right>
      <top style="medium">
        <color theme="9" tint="0.79992065187536243"/>
      </top>
      <bottom style="medium">
        <color theme="9" tint="0.59996337778862885"/>
      </bottom>
      <diagonal/>
    </border>
    <border>
      <left style="medium">
        <color theme="9" tint="0.79995117038483843"/>
      </left>
      <right style="medium">
        <color theme="9" tint="0.79995117038483843"/>
      </right>
      <top style="medium">
        <color theme="9" tint="0.79992065187536243"/>
      </top>
      <bottom style="medium">
        <color theme="9" tint="0.59996337778862885"/>
      </bottom>
      <diagonal/>
    </border>
    <border>
      <left style="medium">
        <color theme="9" tint="0.79995117038483843"/>
      </left>
      <right style="medium">
        <color theme="9" tint="0.79998168889431442"/>
      </right>
      <top style="medium">
        <color theme="9" tint="0.79995117038483843"/>
      </top>
      <bottom style="medium">
        <color theme="9" tint="0.79998168889431442"/>
      </bottom>
      <diagonal/>
    </border>
    <border>
      <left style="medium">
        <color theme="9" tint="0.79998168889431442"/>
      </left>
      <right style="medium">
        <color theme="9" tint="0.79998168889431442"/>
      </right>
      <top/>
      <bottom style="medium">
        <color theme="9" tint="0.79998168889431442"/>
      </bottom>
      <diagonal/>
    </border>
    <border>
      <left style="medium">
        <color theme="9" tint="0.79995117038483843"/>
      </left>
      <right style="medium">
        <color theme="9" tint="0.79998168889431442"/>
      </right>
      <top style="medium">
        <color theme="9" tint="0.79998168889431442"/>
      </top>
      <bottom style="medium">
        <color theme="9" tint="0.79998168889431442"/>
      </bottom>
      <diagonal/>
    </border>
    <border>
      <left/>
      <right style="medium">
        <color theme="9" tint="0.79998168889431442"/>
      </right>
      <top style="medium">
        <color theme="9" tint="0.79998168889431442"/>
      </top>
      <bottom style="medium">
        <color theme="9" tint="0.79995117038483843"/>
      </bottom>
      <diagonal/>
    </border>
    <border>
      <left style="medium">
        <color theme="9" tint="0.79989013336588644"/>
      </left>
      <right style="medium">
        <color theme="9" tint="0.79989013336588644"/>
      </right>
      <top style="medium">
        <color theme="9" tint="0.79992065187536243"/>
      </top>
      <bottom style="medium">
        <color theme="9" tint="0.79989013336588644"/>
      </bottom>
      <diagonal/>
    </border>
    <border>
      <left style="medium">
        <color theme="9" tint="0.79989013336588644"/>
      </left>
      <right style="medium">
        <color theme="9" tint="0.79989013336588644"/>
      </right>
      <top style="medium">
        <color theme="9" tint="0.79989013336588644"/>
      </top>
      <bottom style="medium">
        <color theme="9" tint="0.79989013336588644"/>
      </bottom>
      <diagonal/>
    </border>
    <border>
      <left style="medium">
        <color theme="9" tint="0.79989013336588644"/>
      </left>
      <right style="medium">
        <color theme="9" tint="0.79989013336588644"/>
      </right>
      <top style="medium">
        <color theme="9" tint="0.79989013336588644"/>
      </top>
      <bottom/>
      <diagonal/>
    </border>
    <border>
      <left style="medium">
        <color theme="9" tint="0.79989013336588644"/>
      </left>
      <right style="medium">
        <color theme="9" tint="0.79989013336588644"/>
      </right>
      <top/>
      <bottom/>
      <diagonal/>
    </border>
    <border>
      <left style="medium">
        <color theme="9" tint="0.79989013336588644"/>
      </left>
      <right style="medium">
        <color theme="9" tint="0.79989013336588644"/>
      </right>
      <top/>
      <bottom style="medium">
        <color theme="9" tint="0.79989013336588644"/>
      </bottom>
      <diagonal/>
    </border>
    <border>
      <left style="medium">
        <color theme="9" tint="0.79989013336588644"/>
      </left>
      <right style="medium">
        <color theme="9" tint="0.79989013336588644"/>
      </right>
      <top style="medium">
        <color theme="9" tint="0.79992065187536243"/>
      </top>
      <bottom/>
      <diagonal/>
    </border>
    <border>
      <left/>
      <right style="thin">
        <color theme="9" tint="0.79998168889431442"/>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medium">
        <color theme="0"/>
      </left>
      <right style="medium">
        <color theme="0"/>
      </right>
      <top style="medium">
        <color theme="9" tint="0.59996337778862885"/>
      </top>
      <bottom style="medium">
        <color theme="0"/>
      </bottom>
      <diagonal/>
    </border>
    <border>
      <left style="medium">
        <color theme="0"/>
      </left>
      <right/>
      <top style="medium">
        <color theme="9" tint="0.59996337778862885"/>
      </top>
      <bottom/>
      <diagonal/>
    </border>
    <border>
      <left style="medium">
        <color theme="0"/>
      </left>
      <right style="medium">
        <color theme="0"/>
      </right>
      <top style="medium">
        <color theme="0"/>
      </top>
      <bottom style="medium">
        <color theme="9" tint="0.59996337778862885"/>
      </bottom>
      <diagonal/>
    </border>
    <border>
      <left style="medium">
        <color theme="0"/>
      </left>
      <right style="medium">
        <color theme="0"/>
      </right>
      <top/>
      <bottom style="medium">
        <color theme="9" tint="0.59996337778862885"/>
      </bottom>
      <diagonal/>
    </border>
    <border>
      <left style="medium">
        <color theme="0"/>
      </left>
      <right/>
      <top/>
      <bottom style="medium">
        <color theme="9" tint="0.59996337778862885"/>
      </bottom>
      <diagonal/>
    </border>
    <border>
      <left/>
      <right style="medium">
        <color theme="0"/>
      </right>
      <top/>
      <bottom style="thin">
        <color theme="9" tint="0.79998168889431442"/>
      </bottom>
      <diagonal/>
    </border>
    <border>
      <left style="medium">
        <color theme="0"/>
      </left>
      <right/>
      <top style="medium">
        <color theme="9" tint="0.59996337778862885"/>
      </top>
      <bottom style="thin">
        <color indexed="64"/>
      </bottom>
      <diagonal/>
    </border>
    <border>
      <left/>
      <right style="medium">
        <color theme="0"/>
      </right>
      <top style="medium">
        <color theme="9" tint="0.59996337778862885"/>
      </top>
      <bottom style="thin">
        <color indexed="64"/>
      </bottom>
      <diagonal/>
    </border>
    <border>
      <left style="thin">
        <color theme="9" tint="0.59996337778862885"/>
      </left>
      <right style="medium">
        <color theme="9" tint="0.59996337778862885"/>
      </right>
      <top style="medium">
        <color theme="9" tint="0.59996337778862885"/>
      </top>
      <bottom/>
      <diagonal/>
    </border>
    <border>
      <left style="thin">
        <color theme="9" tint="0.59996337778862885"/>
      </left>
      <right style="medium">
        <color theme="9" tint="0.59996337778862885"/>
      </right>
      <top/>
      <bottom/>
      <diagonal/>
    </border>
    <border>
      <left style="thin">
        <color theme="9" tint="0.59996337778862885"/>
      </left>
      <right style="medium">
        <color theme="9" tint="0.59996337778862885"/>
      </right>
      <top/>
      <bottom style="medium">
        <color theme="9" tint="0.59996337778862885"/>
      </bottom>
      <diagonal/>
    </border>
    <border>
      <left style="medium">
        <color theme="9" tint="0.59996337778862885"/>
      </left>
      <right style="thin">
        <color theme="9" tint="0.59996337778862885"/>
      </right>
      <top/>
      <bottom style="medium">
        <color theme="9" tint="0.59996337778862885"/>
      </bottom>
      <diagonal/>
    </border>
    <border>
      <left style="thin">
        <color theme="9" tint="0.59996337778862885"/>
      </left>
      <right style="thin">
        <color theme="9" tint="0.59996337778862885"/>
      </right>
      <top/>
      <bottom style="medium">
        <color theme="9" tint="0.59996337778862885"/>
      </bottom>
      <diagonal/>
    </border>
    <border>
      <left style="medium">
        <color theme="9" tint="0.59996337778862885"/>
      </left>
      <right/>
      <top style="thin">
        <color theme="9" tint="0.59996337778862885"/>
      </top>
      <bottom style="thin">
        <color theme="9" tint="0.59996337778862885"/>
      </bottom>
      <diagonal/>
    </border>
    <border>
      <left style="thin">
        <color theme="9" tint="0.59996337778862885"/>
      </left>
      <right style="thin">
        <color theme="9" tint="0.59996337778862885"/>
      </right>
      <top style="medium">
        <color theme="9" tint="0.59996337778862885"/>
      </top>
      <bottom/>
      <diagonal/>
    </border>
    <border>
      <left style="thin">
        <color theme="9" tint="0.59996337778862885"/>
      </left>
      <right/>
      <top style="thin">
        <color theme="9" tint="0.59996337778862885"/>
      </top>
      <bottom/>
      <diagonal/>
    </border>
    <border>
      <left/>
      <right/>
      <top style="thin">
        <color theme="9" tint="0.59996337778862885"/>
      </top>
      <bottom/>
      <diagonal/>
    </border>
    <border>
      <left style="thin">
        <color theme="9" tint="0.59996337778862885"/>
      </left>
      <right/>
      <top/>
      <bottom style="thin">
        <color theme="9" tint="0.59996337778862885"/>
      </bottom>
      <diagonal/>
    </border>
    <border>
      <left style="thick">
        <color theme="9" tint="0.59996337778862885"/>
      </left>
      <right/>
      <top style="medium">
        <color rgb="FF8FC26C"/>
      </top>
      <bottom/>
      <diagonal/>
    </border>
    <border>
      <left/>
      <right style="thick">
        <color theme="9" tint="0.59996337778862885"/>
      </right>
      <top style="medium">
        <color rgb="FF8FC26C"/>
      </top>
      <bottom/>
      <diagonal/>
    </border>
    <border>
      <left/>
      <right/>
      <top/>
      <bottom style="medium">
        <color theme="9" tint="0.79995117038483843"/>
      </bottom>
      <diagonal/>
    </border>
    <border>
      <left/>
      <right style="medium">
        <color theme="9" tint="0.79995117038483843"/>
      </right>
      <top/>
      <bottom style="medium">
        <color theme="9" tint="0.79995117038483843"/>
      </bottom>
      <diagonal/>
    </border>
    <border>
      <left style="medium">
        <color theme="9" tint="0.79995117038483843"/>
      </left>
      <right/>
      <top style="medium">
        <color theme="9" tint="0.79995117038483843"/>
      </top>
      <bottom style="medium">
        <color theme="9" tint="0.79995117038483843"/>
      </bottom>
      <diagonal/>
    </border>
    <border>
      <left/>
      <right style="medium">
        <color theme="9" tint="0.79995117038483843"/>
      </right>
      <top style="medium">
        <color theme="9" tint="0.79995117038483843"/>
      </top>
      <bottom style="medium">
        <color theme="9" tint="0.79995117038483843"/>
      </bottom>
      <diagonal/>
    </border>
    <border>
      <left style="medium">
        <color theme="9" tint="0.59996337778862885"/>
      </left>
      <right/>
      <top/>
      <bottom style="thin">
        <color theme="9" tint="0.59996337778862885"/>
      </bottom>
      <diagonal/>
    </border>
    <border>
      <left/>
      <right style="medium">
        <color theme="9" tint="0.59996337778862885"/>
      </right>
      <top/>
      <bottom style="thin">
        <color theme="9" tint="0.59996337778862885"/>
      </bottom>
      <diagonal/>
    </border>
    <border>
      <left style="medium">
        <color theme="9" tint="0.79995117038483843"/>
      </left>
      <right style="thin">
        <color theme="9" tint="0.79998168889431442"/>
      </right>
      <top style="medium">
        <color theme="9" tint="0.79995117038483843"/>
      </top>
      <bottom style="thin">
        <color theme="9" tint="0.79998168889431442"/>
      </bottom>
      <diagonal/>
    </border>
    <border>
      <left style="thin">
        <color theme="9" tint="0.79998168889431442"/>
      </left>
      <right style="thin">
        <color theme="9" tint="0.79998168889431442"/>
      </right>
      <top style="medium">
        <color theme="9" tint="0.79995117038483843"/>
      </top>
      <bottom style="thin">
        <color theme="9" tint="0.79998168889431442"/>
      </bottom>
      <diagonal/>
    </border>
    <border>
      <left style="thin">
        <color theme="9" tint="0.79998168889431442"/>
      </left>
      <right style="medium">
        <color theme="9" tint="0.79995117038483843"/>
      </right>
      <top style="medium">
        <color theme="9" tint="0.79995117038483843"/>
      </top>
      <bottom style="thin">
        <color theme="9" tint="0.79998168889431442"/>
      </bottom>
      <diagonal/>
    </border>
    <border>
      <left style="thin">
        <color theme="9" tint="0.79998168889431442"/>
      </left>
      <right style="medium">
        <color theme="9" tint="0.79995117038483843"/>
      </right>
      <top style="thin">
        <color theme="9" tint="0.79998168889431442"/>
      </top>
      <bottom style="medium">
        <color theme="9" tint="0.79995117038483843"/>
      </bottom>
      <diagonal/>
    </border>
    <border>
      <left style="thin">
        <color theme="9" tint="0.79998168889431442"/>
      </left>
      <right style="thin">
        <color theme="9" tint="0.79998168889431442"/>
      </right>
      <top/>
      <bottom/>
      <diagonal/>
    </border>
    <border>
      <left style="thin">
        <color theme="9" tint="0.59996337778862885"/>
      </left>
      <right style="medium">
        <color theme="9" tint="0.59996337778862885"/>
      </right>
      <top style="medium">
        <color theme="9" tint="0.59996337778862885"/>
      </top>
      <bottom style="medium">
        <color theme="9" tint="0.59996337778862885"/>
      </bottom>
      <diagonal/>
    </border>
    <border>
      <left style="thin">
        <color theme="9" tint="0.59996337778862885"/>
      </left>
      <right style="thin">
        <color theme="9" tint="0.59996337778862885"/>
      </right>
      <top/>
      <bottom/>
      <diagonal/>
    </border>
    <border>
      <left style="thin">
        <color theme="9" tint="0.59996337778862885"/>
      </left>
      <right style="medium">
        <color theme="9" tint="0.59996337778862885"/>
      </right>
      <top/>
      <bottom style="thin">
        <color theme="9" tint="0.59996337778862885"/>
      </bottom>
      <diagonal/>
    </border>
    <border>
      <left style="thick">
        <color theme="9" tint="0.59996337778862885"/>
      </left>
      <right/>
      <top style="thick">
        <color theme="9" tint="0.59996337778862885"/>
      </top>
      <bottom/>
      <diagonal/>
    </border>
    <border>
      <left/>
      <right style="thin">
        <color theme="9" tint="0.59996337778862885"/>
      </right>
      <top style="thick">
        <color theme="9" tint="0.59996337778862885"/>
      </top>
      <bottom/>
      <diagonal/>
    </border>
    <border>
      <left style="thick">
        <color theme="9" tint="0.59996337778862885"/>
      </left>
      <right/>
      <top/>
      <bottom/>
      <diagonal/>
    </border>
    <border>
      <left style="thick">
        <color theme="9" tint="0.59996337778862885"/>
      </left>
      <right/>
      <top/>
      <bottom style="thick">
        <color theme="9" tint="0.59996337778862885"/>
      </bottom>
      <diagonal/>
    </border>
    <border>
      <left/>
      <right style="thin">
        <color theme="9" tint="0.59996337778862885"/>
      </right>
      <top/>
      <bottom style="thick">
        <color theme="9" tint="0.59996337778862885"/>
      </bottom>
      <diagonal/>
    </border>
    <border>
      <left style="thin">
        <color theme="9" tint="0.59996337778862885"/>
      </left>
      <right style="thin">
        <color theme="9" tint="0.59996337778862885"/>
      </right>
      <top style="thin">
        <color theme="9" tint="0.59996337778862885"/>
      </top>
      <bottom style="thick">
        <color theme="9" tint="0.59996337778862885"/>
      </bottom>
      <diagonal/>
    </border>
    <border>
      <left style="thin">
        <color theme="9" tint="0.59996337778862885"/>
      </left>
      <right style="thick">
        <color theme="9" tint="0.59996337778862885"/>
      </right>
      <top style="thin">
        <color theme="9" tint="0.59996337778862885"/>
      </top>
      <bottom style="thick">
        <color theme="9" tint="0.59996337778862885"/>
      </bottom>
      <diagonal/>
    </border>
    <border>
      <left/>
      <right style="medium">
        <color theme="9" tint="0.59996337778862885"/>
      </right>
      <top/>
      <bottom style="thin">
        <color theme="9" tint="0.79998168889431442"/>
      </bottom>
      <diagonal/>
    </border>
  </borders>
  <cellStyleXfs count="3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0" fillId="6" borderId="4" applyNumberFormat="0" applyFill="0" applyBorder="0" applyAlignment="0" applyProtection="0">
      <alignment horizontal="left"/>
    </xf>
    <xf numFmtId="0" fontId="11" fillId="0" borderId="0">
      <alignment vertical="center"/>
    </xf>
    <xf numFmtId="0" fontId="12" fillId="0" borderId="0" applyNumberFormat="0" applyFill="0" applyBorder="0" applyAlignment="0" applyProtection="0"/>
    <xf numFmtId="0" fontId="11" fillId="0" borderId="0">
      <alignment vertical="center"/>
    </xf>
    <xf numFmtId="3" fontId="11" fillId="7" borderId="2" applyFont="0">
      <alignment horizontal="right" vertical="center"/>
      <protection locked="0"/>
    </xf>
    <xf numFmtId="0" fontId="18" fillId="0" borderId="0"/>
    <xf numFmtId="0" fontId="38" fillId="0" borderId="0"/>
    <xf numFmtId="0" fontId="11" fillId="0" borderId="0"/>
    <xf numFmtId="0" fontId="11" fillId="0" borderId="0"/>
    <xf numFmtId="0" fontId="11" fillId="0" borderId="0"/>
    <xf numFmtId="0" fontId="35" fillId="6" borderId="3" applyFont="0" applyBorder="0">
      <alignment horizontal="center" wrapText="1"/>
    </xf>
    <xf numFmtId="0" fontId="11" fillId="0" borderId="0"/>
    <xf numFmtId="0" fontId="24" fillId="0" borderId="0"/>
    <xf numFmtId="0" fontId="24" fillId="0" borderId="0"/>
    <xf numFmtId="0" fontId="24" fillId="0" borderId="0"/>
    <xf numFmtId="0" fontId="11" fillId="20" borderId="2" applyNumberFormat="0" applyFont="0" applyBorder="0">
      <alignment horizontal="center" vertical="center"/>
    </xf>
    <xf numFmtId="0" fontId="11" fillId="0" borderId="0"/>
    <xf numFmtId="0" fontId="3" fillId="0" borderId="0" applyNumberFormat="0" applyFill="0" applyBorder="0" applyAlignment="0" applyProtection="0"/>
    <xf numFmtId="9" fontId="24" fillId="0" borderId="0" applyFont="0" applyFill="0" applyBorder="0" applyAlignment="0" applyProtection="0"/>
    <xf numFmtId="0" fontId="11" fillId="0" borderId="0"/>
    <xf numFmtId="0" fontId="24" fillId="0" borderId="0"/>
    <xf numFmtId="0" fontId="24" fillId="0" borderId="0"/>
    <xf numFmtId="0" fontId="24" fillId="0" borderId="0"/>
    <xf numFmtId="0" fontId="24" fillId="0" borderId="0"/>
    <xf numFmtId="43" fontId="1" fillId="0" borderId="0" applyFont="0" applyFill="0" applyBorder="0" applyAlignment="0" applyProtection="0"/>
    <xf numFmtId="0" fontId="55" fillId="0" borderId="20" applyNumberFormat="0" applyAlignment="0" applyProtection="0">
      <alignment horizontal="left" wrapText="1"/>
    </xf>
    <xf numFmtId="0" fontId="11" fillId="0" borderId="0">
      <alignment vertical="center"/>
    </xf>
  </cellStyleXfs>
  <cellXfs count="1108">
    <xf numFmtId="0" fontId="0" fillId="0" borderId="0" xfId="0"/>
    <xf numFmtId="0" fontId="0" fillId="0" borderId="0" xfId="0" applyAlignment="1">
      <alignment horizontal="left" vertical="center"/>
    </xf>
    <xf numFmtId="0" fontId="5" fillId="0" borderId="0" xfId="0" applyFont="1"/>
    <xf numFmtId="0" fontId="8" fillId="0" borderId="0" xfId="0" applyFont="1"/>
    <xf numFmtId="0" fontId="9" fillId="0" borderId="0" xfId="0" applyFont="1"/>
    <xf numFmtId="0" fontId="0" fillId="0" borderId="0" xfId="0" applyAlignment="1">
      <alignment horizontal="center" vertical="center"/>
    </xf>
    <xf numFmtId="0" fontId="4" fillId="0" borderId="0" xfId="0" applyFont="1" applyAlignment="1">
      <alignment vertical="center"/>
    </xf>
    <xf numFmtId="0" fontId="0" fillId="0" borderId="0" xfId="0" applyAlignment="1">
      <alignment horizontal="center" vertical="center" wrapText="1"/>
    </xf>
    <xf numFmtId="0" fontId="0" fillId="0" borderId="0" xfId="0" applyAlignment="1">
      <alignment wrapText="1"/>
    </xf>
    <xf numFmtId="0" fontId="14" fillId="0" borderId="0" xfId="0" applyFont="1"/>
    <xf numFmtId="0" fontId="0" fillId="0" borderId="0" xfId="0" applyAlignment="1">
      <alignment horizontal="center"/>
    </xf>
    <xf numFmtId="0" fontId="15" fillId="0" borderId="0" xfId="0" applyFont="1"/>
    <xf numFmtId="0" fontId="16" fillId="0" borderId="0" xfId="0" applyFont="1" applyAlignment="1">
      <alignment vertical="center"/>
    </xf>
    <xf numFmtId="0" fontId="17" fillId="0" borderId="0" xfId="0" applyFont="1"/>
    <xf numFmtId="0" fontId="13" fillId="0" borderId="0" xfId="0" applyFont="1" applyAlignment="1">
      <alignment vertical="center" wrapText="1"/>
    </xf>
    <xf numFmtId="0" fontId="19" fillId="0" borderId="0" xfId="0" applyFont="1" applyAlignment="1">
      <alignment vertical="center"/>
    </xf>
    <xf numFmtId="0" fontId="6" fillId="9" borderId="0" xfId="0" applyFont="1" applyFill="1" applyAlignment="1">
      <alignment vertical="center" wrapText="1"/>
    </xf>
    <xf numFmtId="0" fontId="8" fillId="0" borderId="0" xfId="0" applyFont="1" applyAlignment="1">
      <alignment vertical="center"/>
    </xf>
    <xf numFmtId="0" fontId="0" fillId="0" borderId="0" xfId="0" applyAlignment="1">
      <alignment vertical="center"/>
    </xf>
    <xf numFmtId="0" fontId="19" fillId="0" borderId="0" xfId="0" applyFont="1"/>
    <xf numFmtId="0" fontId="23" fillId="0" borderId="0" xfId="0" applyFont="1" applyAlignment="1">
      <alignment vertical="center"/>
    </xf>
    <xf numFmtId="0" fontId="20" fillId="0" borderId="0" xfId="0" applyFont="1" applyAlignment="1">
      <alignment vertical="center"/>
    </xf>
    <xf numFmtId="0" fontId="20" fillId="0" borderId="0" xfId="0" applyFont="1"/>
    <xf numFmtId="0" fontId="24" fillId="0" borderId="0" xfId="0" applyFont="1" applyAlignment="1">
      <alignment vertical="center"/>
    </xf>
    <xf numFmtId="0" fontId="22" fillId="0" borderId="0" xfId="0" applyFont="1" applyAlignment="1">
      <alignment vertical="center" wrapText="1"/>
    </xf>
    <xf numFmtId="0" fontId="26" fillId="0" borderId="0" xfId="0" applyFont="1" applyAlignment="1">
      <alignment vertical="center"/>
    </xf>
    <xf numFmtId="0" fontId="30" fillId="0" borderId="0" xfId="0" applyFont="1"/>
    <xf numFmtId="0" fontId="7" fillId="0" borderId="0" xfId="0" applyFont="1"/>
    <xf numFmtId="0" fontId="31" fillId="0" borderId="0" xfId="0" applyFont="1" applyAlignment="1">
      <alignment wrapText="1"/>
    </xf>
    <xf numFmtId="0" fontId="32" fillId="0" borderId="0" xfId="6" applyFont="1">
      <alignment vertical="center"/>
    </xf>
    <xf numFmtId="0" fontId="33" fillId="0" borderId="0" xfId="4" applyFont="1">
      <alignment vertical="center"/>
    </xf>
    <xf numFmtId="0" fontId="34" fillId="0" borderId="0" xfId="0" applyFont="1"/>
    <xf numFmtId="0" fontId="22" fillId="0" borderId="0" xfId="0" applyFont="1" applyAlignment="1">
      <alignment horizontal="center" vertical="center" wrapText="1"/>
    </xf>
    <xf numFmtId="0" fontId="25" fillId="0" borderId="0" xfId="0" applyFont="1" applyAlignment="1">
      <alignment horizontal="center" vertical="center" wrapText="1"/>
    </xf>
    <xf numFmtId="0" fontId="32" fillId="0" borderId="0" xfId="0" applyFont="1"/>
    <xf numFmtId="0" fontId="21" fillId="0" borderId="0" xfId="0" applyFont="1" applyAlignment="1">
      <alignment horizontal="center" vertical="center"/>
    </xf>
    <xf numFmtId="0" fontId="31" fillId="0" borderId="0" xfId="0" applyFont="1"/>
    <xf numFmtId="0" fontId="24" fillId="0" borderId="0" xfId="0" applyFont="1" applyAlignment="1">
      <alignment horizontal="center" vertical="center"/>
    </xf>
    <xf numFmtId="0" fontId="24" fillId="0" borderId="0" xfId="0" applyFont="1"/>
    <xf numFmtId="0" fontId="37" fillId="0" borderId="0" xfId="0" applyFont="1" applyAlignment="1">
      <alignment horizontal="left" vertical="center"/>
    </xf>
    <xf numFmtId="0" fontId="4" fillId="0" borderId="0" xfId="0" applyFont="1" applyAlignment="1">
      <alignment horizontal="left" vertical="center"/>
    </xf>
    <xf numFmtId="0" fontId="39" fillId="0" borderId="0" xfId="0" applyFont="1"/>
    <xf numFmtId="0" fontId="5" fillId="0" borderId="0" xfId="0" applyFont="1" applyAlignment="1">
      <alignment horizontal="left" wrapText="1"/>
    </xf>
    <xf numFmtId="0" fontId="39"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left" vertical="center"/>
    </xf>
    <xf numFmtId="0" fontId="11" fillId="0" borderId="0" xfId="6">
      <alignment vertical="center"/>
    </xf>
    <xf numFmtId="0" fontId="4" fillId="0" borderId="0" xfId="5" applyFont="1" applyFill="1" applyBorder="1" applyAlignment="1">
      <alignment horizontal="left" vertical="center"/>
    </xf>
    <xf numFmtId="0" fontId="10" fillId="0" borderId="0" xfId="3" applyFill="1" applyBorder="1" applyAlignment="1">
      <alignment vertical="center"/>
    </xf>
    <xf numFmtId="0" fontId="12" fillId="0" borderId="0" xfId="5" applyFill="1" applyBorder="1" applyAlignment="1">
      <alignment vertical="center"/>
    </xf>
    <xf numFmtId="0" fontId="12" fillId="0" borderId="0" xfId="5" applyFill="1" applyBorder="1" applyAlignment="1">
      <alignment horizontal="left" vertical="center"/>
    </xf>
    <xf numFmtId="0" fontId="33" fillId="0" borderId="0" xfId="4" quotePrefix="1" applyFont="1" applyAlignment="1">
      <alignment horizontal="right" vertical="center"/>
    </xf>
    <xf numFmtId="3" fontId="40" fillId="0" borderId="0" xfId="7" applyFont="1" applyFill="1" applyBorder="1" applyAlignment="1">
      <alignment horizontal="center" vertical="center"/>
      <protection locked="0"/>
    </xf>
    <xf numFmtId="0" fontId="4" fillId="0" borderId="0" xfId="5" applyFont="1" applyFill="1" applyBorder="1" applyAlignment="1">
      <alignment horizontal="left" vertical="center" indent="1"/>
    </xf>
    <xf numFmtId="0" fontId="24" fillId="0" borderId="0" xfId="26"/>
    <xf numFmtId="0" fontId="10" fillId="0" borderId="0" xfId="3" applyFill="1" applyBorder="1" applyAlignment="1"/>
    <xf numFmtId="0" fontId="33" fillId="0" borderId="0" xfId="4" applyFont="1">
      <alignment vertical="center"/>
    </xf>
    <xf numFmtId="0" fontId="32" fillId="0" borderId="0" xfId="3" applyFont="1" applyFill="1" applyBorder="1" applyAlignment="1"/>
    <xf numFmtId="0" fontId="10" fillId="0" borderId="0" xfId="3" applyFill="1" applyBorder="1" applyAlignment="1">
      <alignment vertical="center"/>
    </xf>
    <xf numFmtId="0" fontId="41" fillId="0" borderId="0" xfId="0" applyFont="1"/>
    <xf numFmtId="0" fontId="42" fillId="21" borderId="5" xfId="0" applyFont="1" applyFill="1" applyBorder="1" applyAlignment="1">
      <alignment horizontal="center" vertical="center" wrapText="1"/>
    </xf>
    <xf numFmtId="0" fontId="43" fillId="0" borderId="5" xfId="0" applyFont="1" applyBorder="1" applyAlignment="1">
      <alignment horizontal="center" vertical="center" wrapText="1"/>
    </xf>
    <xf numFmtId="0" fontId="44" fillId="0" borderId="5" xfId="0" applyFont="1" applyBorder="1" applyAlignment="1">
      <alignment horizontal="left" vertical="center"/>
    </xf>
    <xf numFmtId="0" fontId="44" fillId="0" borderId="5" xfId="0" applyFont="1" applyBorder="1" applyAlignment="1">
      <alignment horizontal="center" vertical="center"/>
    </xf>
    <xf numFmtId="0" fontId="0" fillId="0" borderId="0" xfId="0" applyAlignment="1">
      <alignment horizontal="center"/>
    </xf>
    <xf numFmtId="0" fontId="47" fillId="0" borderId="0" xfId="0" applyFont="1"/>
    <xf numFmtId="0" fontId="48" fillId="9" borderId="5" xfId="0" applyFont="1" applyFill="1" applyBorder="1" applyAlignment="1">
      <alignment horizontal="center" vertical="center" wrapText="1"/>
    </xf>
    <xf numFmtId="0" fontId="43" fillId="0" borderId="5" xfId="0" applyFont="1" applyBorder="1" applyAlignment="1">
      <alignment vertical="center" wrapText="1"/>
    </xf>
    <xf numFmtId="3" fontId="43" fillId="0" borderId="5" xfId="0" applyNumberFormat="1" applyFont="1" applyBorder="1" applyAlignment="1">
      <alignment vertical="center" wrapText="1"/>
    </xf>
    <xf numFmtId="3" fontId="43" fillId="0" borderId="5" xfId="0" applyNumberFormat="1" applyFont="1" applyBorder="1" applyAlignment="1">
      <alignment horizontal="center" vertical="center" wrapText="1"/>
    </xf>
    <xf numFmtId="3" fontId="47" fillId="0" borderId="5" xfId="0" applyNumberFormat="1" applyFont="1" applyBorder="1" applyAlignment="1">
      <alignment horizontal="center" vertical="center" wrapText="1"/>
    </xf>
    <xf numFmtId="3" fontId="47" fillId="0" borderId="5" xfId="0" applyNumberFormat="1" applyFont="1" applyBorder="1" applyAlignment="1">
      <alignment vertical="center" wrapText="1"/>
    </xf>
    <xf numFmtId="0" fontId="43" fillId="9" borderId="5" xfId="0" applyFont="1" applyFill="1" applyBorder="1" applyAlignment="1">
      <alignment vertical="center" wrapText="1"/>
    </xf>
    <xf numFmtId="0" fontId="47" fillId="9" borderId="5" xfId="0" applyFont="1" applyFill="1" applyBorder="1" applyAlignment="1">
      <alignment horizontal="center" vertical="center" wrapText="1"/>
    </xf>
    <xf numFmtId="0" fontId="44" fillId="9" borderId="5" xfId="0" applyFont="1" applyFill="1" applyBorder="1" applyAlignment="1">
      <alignment vertical="center" wrapText="1"/>
    </xf>
    <xf numFmtId="3" fontId="43" fillId="0" borderId="5" xfId="0" applyNumberFormat="1" applyFont="1" applyBorder="1" applyAlignment="1">
      <alignment horizontal="right" vertical="center" wrapText="1"/>
    </xf>
    <xf numFmtId="0" fontId="47" fillId="0" borderId="9" xfId="0" applyFont="1" applyBorder="1" applyAlignment="1">
      <alignment horizontal="center" vertical="center" wrapText="1"/>
    </xf>
    <xf numFmtId="0" fontId="47" fillId="0" borderId="9" xfId="0" applyFont="1" applyBorder="1" applyAlignment="1">
      <alignment horizontal="left" vertical="center" wrapText="1"/>
    </xf>
    <xf numFmtId="0" fontId="43" fillId="0" borderId="9" xfId="0" applyFont="1" applyBorder="1" applyAlignment="1">
      <alignment horizontal="center" vertical="center" wrapText="1"/>
    </xf>
    <xf numFmtId="0" fontId="47" fillId="12" borderId="9" xfId="0" applyFont="1" applyFill="1" applyBorder="1" applyAlignment="1">
      <alignment horizontal="center" vertical="center" wrapText="1"/>
    </xf>
    <xf numFmtId="0" fontId="49" fillId="12" borderId="9" xfId="0" applyFont="1" applyFill="1" applyBorder="1" applyAlignment="1">
      <alignment horizontal="left" vertical="center" wrapText="1"/>
    </xf>
    <xf numFmtId="0" fontId="43" fillId="12" borderId="9" xfId="0" applyFont="1" applyFill="1" applyBorder="1" applyAlignment="1">
      <alignment horizontal="center" vertical="center" wrapText="1"/>
    </xf>
    <xf numFmtId="0" fontId="49" fillId="0" borderId="9" xfId="0" applyFont="1" applyBorder="1" applyAlignment="1">
      <alignment horizontal="left" vertical="center" wrapText="1"/>
    </xf>
    <xf numFmtId="0" fontId="47" fillId="0" borderId="9" xfId="0" applyFont="1" applyBorder="1" applyAlignment="1">
      <alignment horizontal="justify" vertical="center" wrapText="1"/>
    </xf>
    <xf numFmtId="0" fontId="52" fillId="11" borderId="9" xfId="0" applyFont="1" applyFill="1" applyBorder="1" applyAlignment="1">
      <alignment horizontal="justify" vertical="center" wrapText="1"/>
    </xf>
    <xf numFmtId="0" fontId="47" fillId="13" borderId="9" xfId="0" applyFont="1" applyFill="1" applyBorder="1" applyAlignment="1">
      <alignment horizontal="center" vertical="center" wrapText="1"/>
    </xf>
    <xf numFmtId="0" fontId="43" fillId="13" borderId="9" xfId="0" applyFont="1" applyFill="1" applyBorder="1" applyAlignment="1">
      <alignment horizontal="center" vertical="center" wrapText="1"/>
    </xf>
    <xf numFmtId="0" fontId="43" fillId="0" borderId="9" xfId="0" applyFont="1" applyBorder="1" applyAlignment="1">
      <alignment horizontal="left" vertical="center" wrapText="1"/>
    </xf>
    <xf numFmtId="0" fontId="53" fillId="14" borderId="9" xfId="0" applyFont="1" applyFill="1" applyBorder="1" applyAlignment="1">
      <alignment horizontal="justify" vertical="center" wrapText="1"/>
    </xf>
    <xf numFmtId="0" fontId="43" fillId="0" borderId="8" xfId="0" applyFont="1" applyBorder="1" applyAlignment="1">
      <alignment horizontal="center" vertical="center" wrapText="1"/>
    </xf>
    <xf numFmtId="0" fontId="43" fillId="0" borderId="10" xfId="0" applyFont="1" applyBorder="1" applyAlignment="1">
      <alignment horizontal="center" vertical="center" wrapText="1"/>
    </xf>
    <xf numFmtId="0" fontId="48" fillId="11" borderId="10" xfId="0" applyFont="1" applyFill="1" applyBorder="1" applyAlignment="1">
      <alignment horizontal="center" vertical="center" wrapText="1"/>
    </xf>
    <xf numFmtId="0" fontId="47" fillId="0" borderId="9" xfId="0" applyFont="1" applyBorder="1" applyAlignment="1">
      <alignment horizontal="center" vertical="top" wrapText="1"/>
    </xf>
    <xf numFmtId="3" fontId="47" fillId="0" borderId="5" xfId="0" applyNumberFormat="1" applyFont="1" applyBorder="1" applyAlignment="1">
      <alignment horizontal="right" vertical="center" wrapText="1"/>
    </xf>
    <xf numFmtId="0" fontId="54" fillId="21" borderId="11" xfId="0" applyFont="1" applyFill="1" applyBorder="1" applyAlignment="1">
      <alignment horizontal="center" vertical="center" wrapText="1"/>
    </xf>
    <xf numFmtId="0" fontId="54" fillId="21" borderId="12" xfId="0" applyFont="1" applyFill="1" applyBorder="1" applyAlignment="1">
      <alignment horizontal="center" vertical="center" wrapText="1"/>
    </xf>
    <xf numFmtId="0" fontId="48" fillId="0" borderId="13" xfId="0" applyFont="1" applyBorder="1" applyAlignment="1">
      <alignment horizontal="center" vertical="center" wrapText="1"/>
    </xf>
    <xf numFmtId="0" fontId="49" fillId="0" borderId="9" xfId="0" applyFont="1" applyBorder="1" applyAlignment="1">
      <alignment horizontal="center" vertical="center"/>
    </xf>
    <xf numFmtId="0" fontId="49" fillId="0" borderId="9" xfId="0" applyFont="1" applyBorder="1" applyAlignment="1">
      <alignment horizontal="justify" vertical="center"/>
    </xf>
    <xf numFmtId="3" fontId="49" fillId="0" borderId="9" xfId="0" applyNumberFormat="1" applyFont="1" applyBorder="1" applyAlignment="1">
      <alignment horizontal="right" vertical="center"/>
    </xf>
    <xf numFmtId="0" fontId="49" fillId="0" borderId="9" xfId="0" applyFont="1" applyBorder="1" applyAlignment="1">
      <alignment horizontal="center" vertical="center" wrapText="1"/>
    </xf>
    <xf numFmtId="0" fontId="49" fillId="0" borderId="9" xfId="0" applyFont="1" applyBorder="1" applyAlignment="1">
      <alignment vertical="center" wrapText="1"/>
    </xf>
    <xf numFmtId="0" fontId="48" fillId="0" borderId="9" xfId="0" applyFont="1" applyBorder="1" applyAlignment="1">
      <alignment horizontal="center" vertical="center"/>
    </xf>
    <xf numFmtId="0" fontId="48" fillId="0" borderId="9" xfId="0" applyFont="1" applyBorder="1" applyAlignment="1">
      <alignment horizontal="justify" vertical="center"/>
    </xf>
    <xf numFmtId="3" fontId="48" fillId="0" borderId="9" xfId="0" applyNumberFormat="1" applyFont="1" applyBorder="1" applyAlignment="1">
      <alignment horizontal="right" vertical="center"/>
    </xf>
    <xf numFmtId="0" fontId="48" fillId="0" borderId="9" xfId="0" applyFont="1" applyBorder="1" applyAlignment="1">
      <alignment vertical="center" wrapText="1"/>
    </xf>
    <xf numFmtId="0" fontId="54" fillId="21" borderId="9" xfId="0" applyFont="1" applyFill="1" applyBorder="1" applyAlignment="1">
      <alignment horizontal="center" vertical="center" wrapText="1"/>
    </xf>
    <xf numFmtId="0" fontId="49" fillId="0" borderId="9" xfId="0" applyFont="1" applyBorder="1" applyAlignment="1">
      <alignment horizontal="justify" vertical="center" wrapText="1"/>
    </xf>
    <xf numFmtId="164" fontId="49" fillId="0" borderId="9" xfId="27" applyNumberFormat="1" applyFont="1" applyFill="1" applyBorder="1" applyAlignment="1">
      <alignment vertical="center"/>
    </xf>
    <xf numFmtId="0" fontId="49" fillId="0" borderId="9" xfId="0" applyFont="1" applyBorder="1" applyAlignment="1">
      <alignment horizontal="right" vertical="center"/>
    </xf>
    <xf numFmtId="0" fontId="48" fillId="0" borderId="9" xfId="0" applyFont="1" applyBorder="1" applyAlignment="1">
      <alignment horizontal="justify" vertical="center" wrapText="1"/>
    </xf>
    <xf numFmtId="164" fontId="48" fillId="0" borderId="9" xfId="27" applyNumberFormat="1" applyFont="1" applyFill="1" applyBorder="1" applyAlignment="1">
      <alignment vertical="center"/>
    </xf>
    <xf numFmtId="164" fontId="49" fillId="0" borderId="9" xfId="27" applyNumberFormat="1" applyFont="1" applyFill="1" applyBorder="1" applyAlignment="1">
      <alignment horizontal="right" vertical="center"/>
    </xf>
    <xf numFmtId="3" fontId="48" fillId="0" borderId="9" xfId="0" applyNumberFormat="1" applyFont="1" applyBorder="1" applyAlignment="1">
      <alignment vertical="center"/>
    </xf>
    <xf numFmtId="10" fontId="49" fillId="0" borderId="9" xfId="1" applyNumberFormat="1" applyFont="1" applyFill="1" applyBorder="1" applyAlignment="1">
      <alignment vertical="center"/>
    </xf>
    <xf numFmtId="10" fontId="49" fillId="0" borderId="9" xfId="0" applyNumberFormat="1" applyFont="1" applyBorder="1" applyAlignment="1">
      <alignment vertical="center"/>
    </xf>
    <xf numFmtId="10" fontId="49" fillId="0" borderId="9" xfId="0" applyNumberFormat="1" applyFont="1" applyBorder="1" applyAlignment="1">
      <alignment horizontal="right" vertical="center"/>
    </xf>
    <xf numFmtId="0" fontId="49" fillId="0" borderId="9" xfId="0" applyFont="1" applyBorder="1" applyAlignment="1">
      <alignment horizontal="left" vertical="center" wrapText="1" indent="1"/>
    </xf>
    <xf numFmtId="0" fontId="49" fillId="0" borderId="9" xfId="0" applyFont="1" applyBorder="1" applyAlignment="1">
      <alignment horizontal="right" vertical="center" wrapText="1"/>
    </xf>
    <xf numFmtId="4" fontId="49" fillId="0" borderId="10" xfId="0" applyNumberFormat="1" applyFont="1" applyBorder="1" applyAlignment="1">
      <alignment horizontal="right" vertical="center"/>
    </xf>
    <xf numFmtId="0" fontId="51" fillId="0" borderId="9" xfId="0" applyFont="1" applyBorder="1" applyAlignment="1">
      <alignment horizontal="center" vertical="center" wrapText="1"/>
    </xf>
    <xf numFmtId="0" fontId="51" fillId="0" borderId="9" xfId="0" applyFont="1" applyBorder="1" applyAlignment="1">
      <alignment vertical="center" wrapText="1"/>
    </xf>
    <xf numFmtId="0" fontId="51" fillId="0" borderId="0" xfId="0" applyFont="1" applyAlignment="1">
      <alignment vertical="center" wrapText="1"/>
    </xf>
    <xf numFmtId="0" fontId="47" fillId="0" borderId="0" xfId="0" applyFont="1" applyAlignment="1">
      <alignment vertical="center"/>
    </xf>
    <xf numFmtId="0" fontId="50" fillId="0" borderId="0" xfId="0" applyFont="1" applyAlignment="1">
      <alignment vertical="center" wrapText="1"/>
    </xf>
    <xf numFmtId="165" fontId="58" fillId="0" borderId="0" xfId="0" applyNumberFormat="1" applyFont="1" applyAlignment="1">
      <alignment horizontal="right" vertical="center" wrapText="1" readingOrder="1"/>
    </xf>
    <xf numFmtId="0" fontId="47" fillId="0" borderId="0" xfId="0" applyFont="1" applyAlignment="1">
      <alignment horizontal="center" vertical="center" wrapText="1"/>
    </xf>
    <xf numFmtId="0" fontId="47" fillId="21" borderId="5" xfId="0" applyFont="1" applyFill="1" applyBorder="1" applyAlignment="1">
      <alignment horizontal="center" vertical="center" wrapText="1"/>
    </xf>
    <xf numFmtId="0" fontId="51" fillId="0" borderId="8" xfId="0" applyFont="1" applyBorder="1" applyAlignment="1">
      <alignment vertical="center" wrapText="1"/>
    </xf>
    <xf numFmtId="0" fontId="51" fillId="0" borderId="8" xfId="0" applyFont="1" applyBorder="1" applyAlignment="1">
      <alignment horizontal="center" vertical="center" wrapText="1"/>
    </xf>
    <xf numFmtId="0" fontId="47" fillId="0" borderId="9" xfId="0" applyFont="1" applyBorder="1" applyAlignment="1">
      <alignment vertical="center"/>
    </xf>
    <xf numFmtId="0" fontId="50" fillId="22" borderId="9" xfId="0" applyFont="1" applyFill="1" applyBorder="1" applyAlignment="1">
      <alignment vertical="center" wrapText="1"/>
    </xf>
    <xf numFmtId="0" fontId="50" fillId="22" borderId="9" xfId="0" applyFont="1" applyFill="1" applyBorder="1" applyAlignment="1">
      <alignment horizontal="center" vertical="center" wrapText="1"/>
    </xf>
    <xf numFmtId="0" fontId="51" fillId="22" borderId="9" xfId="0" applyFont="1" applyFill="1" applyBorder="1" applyAlignment="1">
      <alignment horizontal="center" vertical="center" wrapText="1"/>
    </xf>
    <xf numFmtId="0" fontId="48" fillId="0" borderId="9" xfId="28" applyFont="1" applyBorder="1" applyAlignment="1" applyProtection="1">
      <alignment horizontal="center" vertical="center" wrapText="1"/>
    </xf>
    <xf numFmtId="0" fontId="49" fillId="0" borderId="25" xfId="28" applyFont="1" applyBorder="1" applyAlignment="1" applyProtection="1">
      <alignment horizontal="center" vertical="center" wrapText="1"/>
    </xf>
    <xf numFmtId="0" fontId="48" fillId="0" borderId="28" xfId="28" applyFont="1" applyBorder="1" applyAlignment="1" applyProtection="1">
      <alignment horizontal="center" vertical="center" wrapText="1"/>
    </xf>
    <xf numFmtId="0" fontId="48" fillId="0" borderId="29" xfId="28" applyFont="1" applyBorder="1" applyAlignment="1" applyProtection="1">
      <alignment horizontal="center" vertical="center" wrapText="1"/>
    </xf>
    <xf numFmtId="0" fontId="49" fillId="0" borderId="30" xfId="28" applyFont="1" applyBorder="1" applyAlignment="1" applyProtection="1">
      <alignment horizontal="center" vertical="center" wrapText="1"/>
    </xf>
    <xf numFmtId="0" fontId="49" fillId="0" borderId="31" xfId="28" applyFont="1" applyBorder="1" applyAlignment="1" applyProtection="1">
      <alignment horizontal="center" vertical="center" wrapText="1"/>
    </xf>
    <xf numFmtId="3" fontId="57" fillId="0" borderId="9" xfId="0" applyNumberFormat="1" applyFont="1" applyBorder="1" applyAlignment="1">
      <alignment horizontal="right" vertical="center" wrapText="1" readingOrder="1"/>
    </xf>
    <xf numFmtId="3" fontId="58" fillId="22" borderId="9" xfId="0" applyNumberFormat="1" applyFont="1" applyFill="1" applyBorder="1" applyAlignment="1">
      <alignment horizontal="right" vertical="center" wrapText="1" readingOrder="1"/>
    </xf>
    <xf numFmtId="0" fontId="47" fillId="0" borderId="5" xfId="0" applyFont="1" applyBorder="1" applyAlignment="1">
      <alignment vertical="center" wrapText="1"/>
    </xf>
    <xf numFmtId="3" fontId="0" fillId="0" borderId="0" xfId="0" applyNumberFormat="1"/>
    <xf numFmtId="4" fontId="0" fillId="0" borderId="0" xfId="0" applyNumberFormat="1"/>
    <xf numFmtId="0" fontId="47" fillId="0" borderId="0" xfId="0" applyFont="1" applyAlignment="1">
      <alignment horizontal="center"/>
    </xf>
    <xf numFmtId="0" fontId="43" fillId="22" borderId="5" xfId="0" applyFont="1" applyFill="1" applyBorder="1" applyAlignment="1">
      <alignment horizontal="center" vertical="center" wrapText="1"/>
    </xf>
    <xf numFmtId="0" fontId="43" fillId="22" borderId="6" xfId="0" applyFont="1" applyFill="1" applyBorder="1" applyAlignment="1">
      <alignment horizontal="center" vertical="center" wrapText="1"/>
    </xf>
    <xf numFmtId="3" fontId="47" fillId="0" borderId="35" xfId="0" quotePrefix="1" applyNumberFormat="1" applyFont="1" applyBorder="1" applyAlignment="1">
      <alignment vertical="center"/>
    </xf>
    <xf numFmtId="0" fontId="47" fillId="0" borderId="35" xfId="0" quotePrefix="1" applyFont="1" applyBorder="1" applyAlignment="1">
      <alignment horizontal="right"/>
    </xf>
    <xf numFmtId="0" fontId="47" fillId="0" borderId="35" xfId="0" quotePrefix="1" applyFont="1" applyBorder="1"/>
    <xf numFmtId="3" fontId="43" fillId="5" borderId="35" xfId="0" quotePrefix="1" applyNumberFormat="1" applyFont="1" applyFill="1" applyBorder="1" applyAlignment="1">
      <alignment vertical="center" wrapText="1"/>
    </xf>
    <xf numFmtId="0" fontId="47" fillId="0" borderId="35" xfId="0" applyFont="1" applyBorder="1" applyAlignment="1">
      <alignment horizontal="left" vertical="center" wrapText="1" indent="1"/>
    </xf>
    <xf numFmtId="0" fontId="47" fillId="5" borderId="35" xfId="0" applyFont="1" applyFill="1" applyBorder="1" applyAlignment="1">
      <alignment horizontal="center" vertical="center"/>
    </xf>
    <xf numFmtId="0" fontId="47" fillId="0" borderId="35" xfId="0" applyFont="1" applyBorder="1" applyAlignment="1">
      <alignment vertical="center" wrapText="1"/>
    </xf>
    <xf numFmtId="3" fontId="43" fillId="5" borderId="35" xfId="0" quotePrefix="1" applyNumberFormat="1" applyFont="1" applyFill="1" applyBorder="1" applyAlignment="1">
      <alignment wrapText="1"/>
    </xf>
    <xf numFmtId="3" fontId="47" fillId="5" borderId="35" xfId="0" quotePrefix="1" applyNumberFormat="1" applyFont="1" applyFill="1" applyBorder="1" applyAlignment="1">
      <alignment horizontal="right" wrapText="1"/>
    </xf>
    <xf numFmtId="0" fontId="47" fillId="0" borderId="35" xfId="0" applyFont="1" applyBorder="1" applyAlignment="1">
      <alignment horizontal="center" vertical="center" wrapText="1"/>
    </xf>
    <xf numFmtId="0" fontId="47" fillId="0" borderId="35" xfId="0" quotePrefix="1" applyFont="1" applyBorder="1" applyAlignment="1">
      <alignment wrapText="1"/>
    </xf>
    <xf numFmtId="3" fontId="43" fillId="5" borderId="35" xfId="0" quotePrefix="1" applyNumberFormat="1" applyFont="1" applyFill="1" applyBorder="1" applyAlignment="1">
      <alignment horizontal="right" wrapText="1"/>
    </xf>
    <xf numFmtId="0" fontId="47" fillId="5" borderId="35" xfId="6" applyFont="1" applyFill="1" applyBorder="1" applyAlignment="1">
      <alignment horizontal="left" vertical="center"/>
    </xf>
    <xf numFmtId="0" fontId="47" fillId="0" borderId="35" xfId="0" applyFont="1" applyBorder="1" applyAlignment="1">
      <alignment vertical="center"/>
    </xf>
    <xf numFmtId="9" fontId="47" fillId="0" borderId="35" xfId="0" quotePrefix="1" applyNumberFormat="1" applyFont="1" applyBorder="1" applyAlignment="1">
      <alignment vertical="center"/>
    </xf>
    <xf numFmtId="0" fontId="45" fillId="0" borderId="0" xfId="0" applyFont="1"/>
    <xf numFmtId="4" fontId="45" fillId="0" borderId="0" xfId="0" applyNumberFormat="1" applyFont="1"/>
    <xf numFmtId="3" fontId="43" fillId="0" borderId="5" xfId="0" quotePrefix="1" applyNumberFormat="1" applyFont="1" applyBorder="1" applyAlignment="1">
      <alignment vertical="center" wrapText="1"/>
    </xf>
    <xf numFmtId="3" fontId="47" fillId="0" borderId="5" xfId="0" quotePrefix="1" applyNumberFormat="1" applyFont="1" applyBorder="1" applyAlignment="1">
      <alignment horizontal="right" vertical="center"/>
    </xf>
    <xf numFmtId="0" fontId="0" fillId="0" borderId="0" xfId="0" applyAlignment="1">
      <alignment horizontal="right"/>
    </xf>
    <xf numFmtId="0" fontId="5" fillId="0" borderId="0" xfId="0" applyFont="1" applyAlignment="1">
      <alignment horizontal="right"/>
    </xf>
    <xf numFmtId="0" fontId="20" fillId="0" borderId="0" xfId="0" applyFont="1" applyAlignment="1">
      <alignment horizontal="right"/>
    </xf>
    <xf numFmtId="0" fontId="24" fillId="0" borderId="0" xfId="0" applyFont="1" applyBorder="1" applyAlignment="1">
      <alignment vertical="center" wrapText="1"/>
    </xf>
    <xf numFmtId="0" fontId="46" fillId="0" borderId="0" xfId="0" applyFont="1"/>
    <xf numFmtId="0" fontId="68" fillId="23" borderId="40" xfId="0" applyFont="1" applyFill="1" applyBorder="1" applyAlignment="1">
      <alignment horizontal="center" vertical="center" wrapText="1"/>
    </xf>
    <xf numFmtId="0" fontId="48" fillId="22" borderId="6" xfId="0" applyFont="1" applyFill="1" applyBorder="1" applyAlignment="1">
      <alignment horizontal="center" vertical="center" wrapText="1"/>
    </xf>
    <xf numFmtId="0" fontId="69" fillId="0" borderId="41" xfId="0" applyFont="1" applyBorder="1" applyAlignment="1">
      <alignment horizontal="center" vertical="center" wrapText="1"/>
    </xf>
    <xf numFmtId="0" fontId="69" fillId="0" borderId="41" xfId="0" applyFont="1" applyBorder="1" applyAlignment="1">
      <alignment vertical="center" wrapText="1"/>
    </xf>
    <xf numFmtId="164" fontId="67" fillId="9" borderId="41" xfId="0" applyNumberFormat="1" applyFont="1" applyFill="1" applyBorder="1" applyAlignment="1">
      <alignment horizontal="right" vertical="center" wrapText="1"/>
    </xf>
    <xf numFmtId="164" fontId="67" fillId="10" borderId="41" xfId="0" applyNumberFormat="1" applyFont="1" applyFill="1" applyBorder="1" applyAlignment="1">
      <alignment horizontal="right" vertical="center" wrapText="1"/>
    </xf>
    <xf numFmtId="164" fontId="69" fillId="9" borderId="41" xfId="0" applyNumberFormat="1" applyFont="1" applyFill="1" applyBorder="1" applyAlignment="1">
      <alignment horizontal="right" vertical="center" wrapText="1"/>
    </xf>
    <xf numFmtId="164" fontId="67" fillId="0" borderId="41" xfId="0" applyNumberFormat="1" applyFont="1" applyBorder="1" applyAlignment="1">
      <alignment horizontal="right" vertical="center" wrapText="1"/>
    </xf>
    <xf numFmtId="0" fontId="67" fillId="0" borderId="41" xfId="0" applyFont="1" applyBorder="1" applyAlignment="1">
      <alignment vertical="center" wrapText="1"/>
    </xf>
    <xf numFmtId="0" fontId="73" fillId="0" borderId="41" xfId="0" applyFont="1" applyBorder="1" applyAlignment="1">
      <alignment vertical="center" wrapText="1"/>
    </xf>
    <xf numFmtId="0" fontId="69" fillId="22" borderId="41" xfId="0" applyFont="1" applyFill="1" applyBorder="1" applyAlignment="1">
      <alignment horizontal="center" vertical="center" wrapText="1"/>
    </xf>
    <xf numFmtId="0" fontId="74" fillId="22" borderId="41" xfId="0" applyFont="1" applyFill="1" applyBorder="1" applyAlignment="1">
      <alignment vertical="center" wrapText="1"/>
    </xf>
    <xf numFmtId="164" fontId="43" fillId="22" borderId="41" xfId="0" applyNumberFormat="1" applyFont="1" applyFill="1" applyBorder="1" applyAlignment="1">
      <alignment horizontal="right" vertical="center" wrapText="1"/>
    </xf>
    <xf numFmtId="166" fontId="67" fillId="0" borderId="41" xfId="0" applyNumberFormat="1" applyFont="1" applyBorder="1" applyAlignment="1">
      <alignment horizontal="right" vertical="center" wrapText="1"/>
    </xf>
    <xf numFmtId="166" fontId="72" fillId="10" borderId="41" xfId="0" applyNumberFormat="1" applyFont="1" applyFill="1" applyBorder="1" applyAlignment="1">
      <alignment horizontal="right" vertical="center" wrapText="1"/>
    </xf>
    <xf numFmtId="166" fontId="67" fillId="10" borderId="41" xfId="0" applyNumberFormat="1" applyFont="1" applyFill="1" applyBorder="1" applyAlignment="1">
      <alignment horizontal="right" vertical="center" wrapText="1"/>
    </xf>
    <xf numFmtId="166" fontId="69" fillId="0" borderId="41" xfId="0" applyNumberFormat="1" applyFont="1" applyBorder="1" applyAlignment="1">
      <alignment horizontal="right" vertical="center" wrapText="1"/>
    </xf>
    <xf numFmtId="0" fontId="68" fillId="23" borderId="42" xfId="0" applyFont="1" applyFill="1" applyBorder="1" applyAlignment="1">
      <alignment horizontal="center" vertical="center" wrapText="1"/>
    </xf>
    <xf numFmtId="164" fontId="69" fillId="9" borderId="41" xfId="0" applyNumberFormat="1" applyFont="1" applyFill="1" applyBorder="1" applyAlignment="1">
      <alignment horizontal="center" vertical="center" wrapText="1"/>
    </xf>
    <xf numFmtId="164" fontId="69" fillId="0" borderId="41" xfId="0" applyNumberFormat="1" applyFont="1" applyBorder="1" applyAlignment="1">
      <alignment horizontal="center" vertical="center" wrapText="1"/>
    </xf>
    <xf numFmtId="0" fontId="64" fillId="0" borderId="45" xfId="9" applyFont="1" applyBorder="1" applyAlignment="1">
      <alignment horizontal="justify" vertical="center" wrapText="1"/>
    </xf>
    <xf numFmtId="0" fontId="75" fillId="0" borderId="45" xfId="9" applyFont="1" applyBorder="1" applyAlignment="1">
      <alignment horizontal="justify" vertical="center" wrapText="1"/>
    </xf>
    <xf numFmtId="0" fontId="64" fillId="0" borderId="46" xfId="9" applyFont="1" applyBorder="1" applyAlignment="1">
      <alignment horizontal="justify" vertical="center" wrapText="1"/>
    </xf>
    <xf numFmtId="3" fontId="66" fillId="0" borderId="45" xfId="9" applyNumberFormat="1" applyFont="1" applyBorder="1" applyAlignment="1">
      <alignment horizontal="right" vertical="center" wrapText="1"/>
    </xf>
    <xf numFmtId="3" fontId="76" fillId="14" borderId="45" xfId="9" applyNumberFormat="1" applyFont="1" applyFill="1" applyBorder="1" applyAlignment="1">
      <alignment horizontal="right" vertical="center" wrapText="1"/>
    </xf>
    <xf numFmtId="0" fontId="63" fillId="0" borderId="45" xfId="9" applyFont="1" applyBorder="1" applyAlignment="1">
      <alignment horizontal="justify" vertical="center" wrapText="1"/>
    </xf>
    <xf numFmtId="3" fontId="65" fillId="0" borderId="45" xfId="9" applyNumberFormat="1" applyFont="1" applyBorder="1" applyAlignment="1">
      <alignment horizontal="right" vertical="center" wrapText="1"/>
    </xf>
    <xf numFmtId="0" fontId="0" fillId="0" borderId="0" xfId="0" applyAlignment="1">
      <alignment horizontal="center"/>
    </xf>
    <xf numFmtId="0" fontId="43" fillId="9" borderId="5" xfId="0" applyFont="1" applyFill="1" applyBorder="1" applyAlignment="1">
      <alignment horizontal="center" vertical="center" wrapText="1"/>
    </xf>
    <xf numFmtId="0" fontId="43" fillId="0" borderId="5" xfId="0" applyFont="1" applyBorder="1" applyAlignment="1">
      <alignment horizontal="center" vertical="center"/>
    </xf>
    <xf numFmtId="0" fontId="43" fillId="0" borderId="5" xfId="0" applyFont="1" applyBorder="1" applyAlignment="1">
      <alignment horizontal="center" vertical="center" wrapText="1"/>
    </xf>
    <xf numFmtId="0" fontId="64" fillId="0" borderId="47" xfId="9" applyFont="1" applyBorder="1" applyAlignment="1">
      <alignment horizontal="center" vertical="center" wrapText="1"/>
    </xf>
    <xf numFmtId="0" fontId="64" fillId="0" borderId="45" xfId="9" applyFont="1" applyBorder="1" applyAlignment="1">
      <alignment horizontal="center" vertical="center" wrapText="1"/>
    </xf>
    <xf numFmtId="0" fontId="63" fillId="0" borderId="45" xfId="9" applyFont="1" applyBorder="1" applyAlignment="1">
      <alignment horizontal="center" vertical="center" wrapText="1"/>
    </xf>
    <xf numFmtId="0" fontId="13" fillId="0" borderId="0" xfId="0" applyFont="1" applyAlignment="1"/>
    <xf numFmtId="0" fontId="0" fillId="0" borderId="0" xfId="0" applyFont="1"/>
    <xf numFmtId="0" fontId="0" fillId="0" borderId="0" xfId="0" applyFont="1" applyAlignment="1">
      <alignment horizontal="left" vertical="center"/>
    </xf>
    <xf numFmtId="0" fontId="42" fillId="21" borderId="9" xfId="0" applyFont="1" applyFill="1" applyBorder="1" applyAlignment="1">
      <alignment horizontal="center" vertical="center" wrapText="1"/>
    </xf>
    <xf numFmtId="0" fontId="43" fillId="24" borderId="9" xfId="0" applyFont="1" applyFill="1" applyBorder="1" applyAlignment="1">
      <alignment horizontal="left" vertical="center"/>
    </xf>
    <xf numFmtId="0" fontId="47" fillId="0" borderId="9" xfId="0" applyFont="1" applyBorder="1" applyAlignment="1">
      <alignment vertical="center" wrapText="1"/>
    </xf>
    <xf numFmtId="49" fontId="47" fillId="0" borderId="9" xfId="0" applyNumberFormat="1" applyFont="1" applyBorder="1" applyAlignment="1">
      <alignment horizontal="center" vertical="center" wrapText="1"/>
    </xf>
    <xf numFmtId="0" fontId="47" fillId="5" borderId="9" xfId="0" applyFont="1" applyFill="1" applyBorder="1"/>
    <xf numFmtId="3" fontId="47" fillId="0" borderId="9" xfId="0" applyNumberFormat="1" applyFont="1" applyBorder="1" applyAlignment="1">
      <alignment horizontal="right" vertical="center"/>
    </xf>
    <xf numFmtId="49" fontId="47" fillId="0" borderId="9" xfId="0" applyNumberFormat="1" applyFont="1" applyBorder="1" applyAlignment="1">
      <alignment horizontal="right" vertical="center" wrapText="1"/>
    </xf>
    <xf numFmtId="0" fontId="47" fillId="0" borderId="9" xfId="0" applyFont="1" applyBorder="1" applyAlignment="1">
      <alignment horizontal="right" vertical="center"/>
    </xf>
    <xf numFmtId="0" fontId="47" fillId="5" borderId="9" xfId="0" applyFont="1" applyFill="1" applyBorder="1" applyAlignment="1">
      <alignment horizontal="right" vertical="center"/>
    </xf>
    <xf numFmtId="0" fontId="47" fillId="5" borderId="9" xfId="0" applyFont="1" applyFill="1" applyBorder="1" applyAlignment="1">
      <alignment vertical="center"/>
    </xf>
    <xf numFmtId="10" fontId="47" fillId="0" borderId="9" xfId="0" applyNumberFormat="1" applyFont="1" applyBorder="1" applyAlignment="1">
      <alignment vertical="center"/>
    </xf>
    <xf numFmtId="9" fontId="47" fillId="0" borderId="9" xfId="0" applyNumberFormat="1" applyFont="1" applyBorder="1" applyAlignment="1">
      <alignment horizontal="right" vertical="center"/>
    </xf>
    <xf numFmtId="167" fontId="47" fillId="0" borderId="9" xfId="0" applyNumberFormat="1" applyFont="1" applyBorder="1" applyAlignment="1">
      <alignment vertical="center"/>
    </xf>
    <xf numFmtId="10" fontId="47" fillId="0" borderId="9" xfId="0" applyNumberFormat="1" applyFont="1" applyBorder="1" applyAlignment="1">
      <alignment horizontal="right" vertical="center"/>
    </xf>
    <xf numFmtId="0" fontId="42" fillId="23" borderId="5" xfId="0" applyFont="1" applyFill="1" applyBorder="1" applyAlignment="1">
      <alignment horizontal="center" vertical="center" wrapText="1"/>
    </xf>
    <xf numFmtId="9" fontId="74" fillId="0" borderId="5" xfId="0" applyNumberFormat="1" applyFont="1" applyBorder="1" applyAlignment="1">
      <alignment horizontal="center" vertical="center" wrapText="1"/>
    </xf>
    <xf numFmtId="0" fontId="74" fillId="0" borderId="5" xfId="0" applyFont="1" applyBorder="1" applyAlignment="1">
      <alignment horizontal="center" vertical="center" wrapText="1"/>
    </xf>
    <xf numFmtId="0" fontId="62" fillId="0" borderId="5" xfId="0" applyFont="1" applyBorder="1" applyAlignment="1">
      <alignment horizontal="center" vertical="center" wrapText="1"/>
    </xf>
    <xf numFmtId="0" fontId="67" fillId="0" borderId="60" xfId="0" applyFont="1" applyBorder="1" applyAlignment="1">
      <alignment horizontal="center" vertical="center" wrapText="1"/>
    </xf>
    <xf numFmtId="0" fontId="67" fillId="0" borderId="61" xfId="0" applyFont="1" applyBorder="1" applyAlignment="1">
      <alignment vertical="center"/>
    </xf>
    <xf numFmtId="3" fontId="67" fillId="0" borderId="61" xfId="0" applyNumberFormat="1" applyFont="1" applyBorder="1" applyAlignment="1">
      <alignment horizontal="right" vertical="center" wrapText="1"/>
    </xf>
    <xf numFmtId="0" fontId="67" fillId="0" borderId="62" xfId="0" applyFont="1" applyBorder="1" applyAlignment="1">
      <alignment horizontal="center" vertical="center" wrapText="1"/>
    </xf>
    <xf numFmtId="0" fontId="67" fillId="0" borderId="45" xfId="0" applyFont="1" applyBorder="1" applyAlignment="1">
      <alignment vertical="center"/>
    </xf>
    <xf numFmtId="3" fontId="67" fillId="0" borderId="45" xfId="0" applyNumberFormat="1" applyFont="1" applyBorder="1" applyAlignment="1">
      <alignment horizontal="right" vertical="center" wrapText="1"/>
    </xf>
    <xf numFmtId="0" fontId="43" fillId="22" borderId="63" xfId="0" applyFont="1" applyFill="1" applyBorder="1" applyAlignment="1">
      <alignment horizontal="center" vertical="center" wrapText="1"/>
    </xf>
    <xf numFmtId="0" fontId="48" fillId="22" borderId="64" xfId="0" applyFont="1" applyFill="1" applyBorder="1" applyAlignment="1">
      <alignment vertical="center"/>
    </xf>
    <xf numFmtId="3" fontId="43" fillId="22" borderId="64" xfId="0" applyNumberFormat="1" applyFont="1" applyFill="1" applyBorder="1" applyAlignment="1">
      <alignment horizontal="right" vertical="center" wrapText="1"/>
    </xf>
    <xf numFmtId="9" fontId="48" fillId="0" borderId="5" xfId="0" applyNumberFormat="1" applyFont="1" applyBorder="1" applyAlignment="1">
      <alignment horizontal="center" vertical="center" wrapText="1"/>
    </xf>
    <xf numFmtId="9" fontId="43" fillId="0" borderId="5" xfId="0" applyNumberFormat="1" applyFont="1" applyBorder="1" applyAlignment="1">
      <alignment horizontal="center" vertical="center" wrapText="1"/>
    </xf>
    <xf numFmtId="3" fontId="47" fillId="0" borderId="0" xfId="0" applyNumberFormat="1" applyFont="1"/>
    <xf numFmtId="0" fontId="43" fillId="0" borderId="0" xfId="0" applyFont="1"/>
    <xf numFmtId="0" fontId="42" fillId="21" borderId="6" xfId="0" applyFont="1" applyFill="1" applyBorder="1" applyAlignment="1">
      <alignment horizontal="center" vertical="center" wrapText="1"/>
    </xf>
    <xf numFmtId="0" fontId="47" fillId="0" borderId="9" xfId="0" applyFont="1" applyBorder="1"/>
    <xf numFmtId="3" fontId="47" fillId="0" borderId="9" xfId="0" applyNumberFormat="1" applyFont="1" applyBorder="1"/>
    <xf numFmtId="0" fontId="47" fillId="0" borderId="28" xfId="0" applyFont="1" applyBorder="1" applyAlignment="1">
      <alignment horizontal="center"/>
    </xf>
    <xf numFmtId="3" fontId="47" fillId="0" borderId="29" xfId="0" applyNumberFormat="1" applyFont="1" applyBorder="1"/>
    <xf numFmtId="0" fontId="43" fillId="22" borderId="30" xfId="0" applyFont="1" applyFill="1" applyBorder="1" applyAlignment="1">
      <alignment horizontal="center"/>
    </xf>
    <xf numFmtId="0" fontId="43" fillId="22" borderId="25" xfId="0" applyFont="1" applyFill="1" applyBorder="1"/>
    <xf numFmtId="3" fontId="43" fillId="22" borderId="25" xfId="0" applyNumberFormat="1" applyFont="1" applyFill="1" applyBorder="1"/>
    <xf numFmtId="3" fontId="43" fillId="22" borderId="31" xfId="0" applyNumberFormat="1" applyFont="1" applyFill="1" applyBorder="1"/>
    <xf numFmtId="0" fontId="47" fillId="0" borderId="5" xfId="0" applyFont="1" applyBorder="1" applyAlignment="1">
      <alignment horizontal="center" vertical="center" wrapText="1"/>
    </xf>
    <xf numFmtId="43" fontId="47" fillId="0" borderId="9" xfId="27" applyFont="1" applyBorder="1" applyAlignment="1">
      <alignment wrapText="1"/>
    </xf>
    <xf numFmtId="168" fontId="47" fillId="0" borderId="9" xfId="0" applyNumberFormat="1" applyFont="1" applyBorder="1" applyAlignment="1">
      <alignment wrapText="1"/>
    </xf>
    <xf numFmtId="0" fontId="47" fillId="0" borderId="9" xfId="0" applyFont="1" applyBorder="1" applyAlignment="1">
      <alignment wrapText="1"/>
    </xf>
    <xf numFmtId="0" fontId="47" fillId="0" borderId="9" xfId="27" applyNumberFormat="1" applyFont="1" applyBorder="1" applyAlignment="1">
      <alignment wrapText="1"/>
    </xf>
    <xf numFmtId="0" fontId="47" fillId="2" borderId="9" xfId="0" applyFont="1" applyFill="1" applyBorder="1" applyAlignment="1">
      <alignment wrapText="1"/>
    </xf>
    <xf numFmtId="10" fontId="47" fillId="0" borderId="29" xfId="1" applyNumberFormat="1" applyFont="1" applyBorder="1" applyAlignment="1">
      <alignment wrapText="1"/>
    </xf>
    <xf numFmtId="0" fontId="47" fillId="0" borderId="29" xfId="1" applyNumberFormat="1" applyFont="1" applyBorder="1" applyAlignment="1">
      <alignment wrapText="1"/>
    </xf>
    <xf numFmtId="10" fontId="47" fillId="2" borderId="29" xfId="1" applyNumberFormat="1" applyFont="1" applyFill="1" applyBorder="1" applyAlignment="1">
      <alignment wrapText="1"/>
    </xf>
    <xf numFmtId="168" fontId="43" fillId="22" borderId="25" xfId="0" applyNumberFormat="1" applyFont="1" applyFill="1" applyBorder="1"/>
    <xf numFmtId="10" fontId="43" fillId="22" borderId="31" xfId="1" applyNumberFormat="1" applyFont="1" applyFill="1" applyBorder="1" applyAlignment="1">
      <alignment wrapText="1"/>
    </xf>
    <xf numFmtId="0" fontId="50" fillId="11" borderId="6" xfId="0" applyFont="1" applyFill="1" applyBorder="1" applyAlignment="1">
      <alignment horizontal="left" vertical="center" wrapText="1"/>
    </xf>
    <xf numFmtId="0" fontId="50" fillId="11" borderId="22" xfId="0" applyFont="1" applyFill="1" applyBorder="1" applyAlignment="1">
      <alignment horizontal="left" vertical="center" wrapText="1"/>
    </xf>
    <xf numFmtId="0" fontId="50" fillId="11" borderId="12" xfId="0" applyFont="1" applyFill="1" applyBorder="1" applyAlignment="1">
      <alignment vertical="center" wrapText="1"/>
    </xf>
    <xf numFmtId="0" fontId="50" fillId="11" borderId="21" xfId="0" applyFont="1" applyFill="1" applyBorder="1" applyAlignment="1">
      <alignment vertical="center" wrapText="1"/>
    </xf>
    <xf numFmtId="0" fontId="50" fillId="11" borderId="68" xfId="0" applyFont="1" applyFill="1" applyBorder="1" applyAlignment="1">
      <alignment horizontal="left" vertical="center" wrapText="1"/>
    </xf>
    <xf numFmtId="0" fontId="50" fillId="11" borderId="57" xfId="0" applyFont="1" applyFill="1" applyBorder="1" applyAlignment="1">
      <alignment horizontal="left" vertical="center" wrapText="1"/>
    </xf>
    <xf numFmtId="0" fontId="50" fillId="11" borderId="6" xfId="0" applyFont="1" applyFill="1" applyBorder="1" applyAlignment="1">
      <alignment horizontal="center" vertical="center" wrapText="1"/>
    </xf>
    <xf numFmtId="0" fontId="50" fillId="11" borderId="0" xfId="0" applyFont="1" applyFill="1" applyAlignment="1">
      <alignment horizontal="center" vertical="center" wrapText="1"/>
    </xf>
    <xf numFmtId="0" fontId="50" fillId="11" borderId="32" xfId="0" applyFont="1" applyFill="1" applyBorder="1" applyAlignment="1">
      <alignment horizontal="center" vertical="center" wrapText="1"/>
    </xf>
    <xf numFmtId="0" fontId="50" fillId="11" borderId="7" xfId="0" applyFont="1" applyFill="1" applyBorder="1" applyAlignment="1">
      <alignment horizontal="left" vertical="center" wrapText="1"/>
    </xf>
    <xf numFmtId="0" fontId="50" fillId="11" borderId="58" xfId="0" applyFont="1" applyFill="1" applyBorder="1" applyAlignment="1">
      <alignment horizontal="left" vertical="center" wrapText="1"/>
    </xf>
    <xf numFmtId="0" fontId="50" fillId="11" borderId="7" xfId="0" applyFont="1" applyFill="1" applyBorder="1" applyAlignment="1">
      <alignment horizontal="center" vertical="center" wrapText="1"/>
    </xf>
    <xf numFmtId="0" fontId="50" fillId="11" borderId="5" xfId="0" applyFont="1" applyFill="1" applyBorder="1" applyAlignment="1">
      <alignment horizontal="center" vertical="center" wrapText="1"/>
    </xf>
    <xf numFmtId="0" fontId="51" fillId="0" borderId="26" xfId="0" applyFont="1" applyBorder="1" applyAlignment="1">
      <alignment horizontal="center" vertical="center" wrapText="1"/>
    </xf>
    <xf numFmtId="0" fontId="51" fillId="0" borderId="28" xfId="0" applyFont="1" applyBorder="1" applyAlignment="1">
      <alignment horizontal="center" vertical="center" wrapText="1"/>
    </xf>
    <xf numFmtId="0" fontId="77" fillId="0" borderId="9" xfId="0" applyFont="1" applyBorder="1" applyAlignment="1">
      <alignment vertical="center" wrapText="1"/>
    </xf>
    <xf numFmtId="0" fontId="49" fillId="0" borderId="30" xfId="0" applyFont="1" applyBorder="1" applyAlignment="1">
      <alignment horizontal="center" vertical="center" wrapText="1"/>
    </xf>
    <xf numFmtId="0" fontId="77" fillId="0" borderId="25" xfId="0" applyFont="1" applyBorder="1" applyAlignment="1">
      <alignment vertical="center" wrapText="1"/>
    </xf>
    <xf numFmtId="166" fontId="51" fillId="0" borderId="9" xfId="27" applyNumberFormat="1" applyFont="1" applyFill="1" applyBorder="1" applyAlignment="1">
      <alignment horizontal="center" vertical="center" wrapText="1"/>
    </xf>
    <xf numFmtId="166" fontId="51" fillId="0" borderId="29" xfId="27" applyNumberFormat="1" applyFont="1" applyFill="1" applyBorder="1" applyAlignment="1">
      <alignment horizontal="center" vertical="center" wrapText="1"/>
    </xf>
    <xf numFmtId="166" fontId="51" fillId="2" borderId="29" xfId="27" applyNumberFormat="1" applyFont="1" applyFill="1" applyBorder="1" applyAlignment="1">
      <alignment horizontal="center" vertical="center" wrapText="1"/>
    </xf>
    <xf numFmtId="166" fontId="51" fillId="0" borderId="25" xfId="0" applyNumberFormat="1" applyFont="1" applyBorder="1" applyAlignment="1">
      <alignment horizontal="center" vertical="center" wrapText="1"/>
    </xf>
    <xf numFmtId="166" fontId="51" fillId="2" borderId="25" xfId="0" applyNumberFormat="1" applyFont="1" applyFill="1" applyBorder="1" applyAlignment="1">
      <alignment horizontal="center" vertical="center" wrapText="1"/>
    </xf>
    <xf numFmtId="166" fontId="51" fillId="2" borderId="31" xfId="0" applyNumberFormat="1" applyFont="1" applyFill="1" applyBorder="1" applyAlignment="1">
      <alignment horizontal="center" vertical="center" wrapText="1"/>
    </xf>
    <xf numFmtId="0" fontId="67" fillId="0" borderId="21" xfId="0" applyFont="1" applyBorder="1" applyAlignment="1">
      <alignment horizontal="center" vertical="center" wrapText="1"/>
    </xf>
    <xf numFmtId="0" fontId="67" fillId="0" borderId="5" xfId="0" applyFont="1" applyBorder="1" applyAlignment="1">
      <alignment horizontal="center" vertical="center" wrapText="1"/>
    </xf>
    <xf numFmtId="0" fontId="48" fillId="0" borderId="58" xfId="0" applyFont="1" applyBorder="1" applyAlignment="1">
      <alignment horizontal="left" vertical="center" wrapText="1"/>
    </xf>
    <xf numFmtId="0" fontId="48" fillId="0" borderId="59" xfId="0" applyFont="1" applyBorder="1" applyAlignment="1">
      <alignment horizontal="left" vertical="center" wrapText="1"/>
    </xf>
    <xf numFmtId="0" fontId="69" fillId="0" borderId="5" xfId="0" applyFont="1" applyBorder="1" applyAlignment="1">
      <alignment horizontal="center" vertical="center" wrapText="1"/>
    </xf>
    <xf numFmtId="0" fontId="60" fillId="0" borderId="5" xfId="0" applyFont="1" applyBorder="1" applyAlignment="1">
      <alignment horizontal="center"/>
    </xf>
    <xf numFmtId="0" fontId="69" fillId="0" borderId="5" xfId="0" applyFont="1" applyBorder="1" applyAlignment="1">
      <alignment vertical="center" wrapText="1"/>
    </xf>
    <xf numFmtId="166" fontId="67" fillId="0" borderId="21" xfId="27" applyNumberFormat="1" applyFont="1" applyBorder="1" applyAlignment="1">
      <alignment horizontal="center" vertical="center" wrapText="1"/>
    </xf>
    <xf numFmtId="166" fontId="67" fillId="0" borderId="5" xfId="27" applyNumberFormat="1" applyFont="1" applyBorder="1" applyAlignment="1">
      <alignment horizontal="center" vertical="center" wrapText="1"/>
    </xf>
    <xf numFmtId="0" fontId="47" fillId="24" borderId="5" xfId="0" applyFont="1" applyFill="1" applyBorder="1" applyAlignment="1">
      <alignment horizontal="center"/>
    </xf>
    <xf numFmtId="0" fontId="74" fillId="24" borderId="5" xfId="0" applyFont="1" applyFill="1" applyBorder="1" applyAlignment="1">
      <alignment vertical="center" wrapText="1"/>
    </xf>
    <xf numFmtId="166" fontId="74" fillId="24" borderId="21" xfId="27" applyNumberFormat="1" applyFont="1" applyFill="1" applyBorder="1" applyAlignment="1">
      <alignment horizontal="center" vertical="center" wrapText="1"/>
    </xf>
    <xf numFmtId="166" fontId="74" fillId="24" borderId="5" xfId="27" applyNumberFormat="1" applyFont="1" applyFill="1" applyBorder="1" applyAlignment="1">
      <alignment horizontal="center" vertical="center" wrapText="1"/>
    </xf>
    <xf numFmtId="166" fontId="74" fillId="24" borderId="5" xfId="27" applyNumberFormat="1" applyFont="1" applyFill="1" applyBorder="1" applyAlignment="1">
      <alignment vertical="center" wrapText="1"/>
    </xf>
    <xf numFmtId="0" fontId="42" fillId="23" borderId="42" xfId="0" applyFont="1" applyFill="1" applyBorder="1" applyAlignment="1">
      <alignment horizontal="center" vertical="center" wrapText="1"/>
    </xf>
    <xf numFmtId="0" fontId="50" fillId="0" borderId="9" xfId="0" applyFont="1" applyBorder="1" applyAlignment="1">
      <alignment horizontal="justify" vertical="center" wrapText="1"/>
    </xf>
    <xf numFmtId="0" fontId="51" fillId="4" borderId="9" xfId="0" applyFont="1" applyFill="1" applyBorder="1" applyAlignment="1">
      <alignment vertical="center"/>
    </xf>
    <xf numFmtId="0" fontId="47" fillId="0" borderId="9" xfId="0" applyFont="1" applyBorder="1" applyAlignment="1">
      <alignment horizontal="center" wrapText="1"/>
    </xf>
    <xf numFmtId="0" fontId="51" fillId="0" borderId="9" xfId="0" applyFont="1" applyBorder="1" applyAlignment="1">
      <alignment horizontal="left" vertical="center" wrapText="1" indent="3"/>
    </xf>
    <xf numFmtId="3" fontId="51" fillId="0" borderId="9" xfId="0" applyNumberFormat="1" applyFont="1" applyBorder="1" applyAlignment="1">
      <alignment vertical="center" wrapText="1"/>
    </xf>
    <xf numFmtId="0" fontId="51" fillId="0" borderId="9" xfId="0" applyFont="1" applyBorder="1" applyAlignment="1">
      <alignment horizontal="left" vertical="center" wrapText="1" indent="2"/>
    </xf>
    <xf numFmtId="0" fontId="50" fillId="0" borderId="9" xfId="0" applyFont="1" applyBorder="1" applyAlignment="1">
      <alignment vertical="center" wrapText="1"/>
    </xf>
    <xf numFmtId="0" fontId="47" fillId="0" borderId="0" xfId="0" applyFont="1" applyAlignment="1">
      <alignment vertical="center" wrapText="1"/>
    </xf>
    <xf numFmtId="0" fontId="50" fillId="23" borderId="42" xfId="0" applyFont="1" applyFill="1" applyBorder="1" applyAlignment="1">
      <alignment horizontal="center" vertical="center" wrapText="1"/>
    </xf>
    <xf numFmtId="0" fontId="51" fillId="0" borderId="9" xfId="0" applyFont="1" applyBorder="1" applyAlignment="1">
      <alignment wrapText="1"/>
    </xf>
    <xf numFmtId="0" fontId="47" fillId="0" borderId="0" xfId="9" applyFont="1" applyBorder="1" applyAlignment="1">
      <alignment horizontal="left" vertical="center" indent="1"/>
    </xf>
    <xf numFmtId="0" fontId="51" fillId="0" borderId="43" xfId="9" applyFont="1" applyBorder="1" applyAlignment="1">
      <alignment horizontal="justify" vertical="center" wrapText="1"/>
    </xf>
    <xf numFmtId="0" fontId="47" fillId="0" borderId="9" xfId="9" applyFont="1" applyBorder="1" applyAlignment="1">
      <alignment horizontal="left" vertical="center" indent="1"/>
    </xf>
    <xf numFmtId="0" fontId="50" fillId="0" borderId="9" xfId="9" applyFont="1" applyBorder="1" applyAlignment="1">
      <alignment horizontal="justify" vertical="center" wrapText="1"/>
    </xf>
    <xf numFmtId="0" fontId="48" fillId="22" borderId="9" xfId="0" applyFont="1" applyFill="1" applyBorder="1" applyAlignment="1">
      <alignment horizontal="center" vertical="center" wrapText="1"/>
    </xf>
    <xf numFmtId="0" fontId="43" fillId="22" borderId="9" xfId="0" applyFont="1" applyFill="1" applyBorder="1" applyAlignment="1">
      <alignment horizontal="center" vertical="center" wrapText="1"/>
    </xf>
    <xf numFmtId="0" fontId="43" fillId="0" borderId="9" xfId="9" applyFont="1" applyBorder="1" applyAlignment="1">
      <alignment horizontal="left" vertical="center" indent="1"/>
    </xf>
    <xf numFmtId="0" fontId="47" fillId="14" borderId="9" xfId="9" applyFont="1" applyFill="1" applyBorder="1" applyAlignment="1">
      <alignment horizontal="justify" vertical="center" wrapText="1"/>
    </xf>
    <xf numFmtId="3" fontId="47" fillId="0" borderId="9" xfId="9" applyNumberFormat="1" applyFont="1" applyBorder="1" applyAlignment="1">
      <alignment horizontal="right" vertical="center" wrapText="1"/>
    </xf>
    <xf numFmtId="0" fontId="48" fillId="0" borderId="9" xfId="9" applyFont="1" applyBorder="1" applyAlignment="1">
      <alignment horizontal="left" vertical="center" indent="1"/>
    </xf>
    <xf numFmtId="0" fontId="48" fillId="0" borderId="9" xfId="9" applyFont="1" applyBorder="1" applyAlignment="1">
      <alignment horizontal="justify" vertical="center" wrapText="1"/>
    </xf>
    <xf numFmtId="0" fontId="47" fillId="14" borderId="9" xfId="9" applyFont="1" applyFill="1" applyBorder="1" applyAlignment="1">
      <alignment horizontal="right" vertical="center" wrapText="1"/>
    </xf>
    <xf numFmtId="0" fontId="51" fillId="0" borderId="9" xfId="9" applyFont="1" applyBorder="1" applyAlignment="1">
      <alignment horizontal="justify" vertical="center" wrapText="1"/>
    </xf>
    <xf numFmtId="0" fontId="49" fillId="0" borderId="9" xfId="9" applyFont="1" applyBorder="1" applyAlignment="1">
      <alignment horizontal="justify" vertical="center" wrapText="1"/>
    </xf>
    <xf numFmtId="3" fontId="47" fillId="14" borderId="9" xfId="9" applyNumberFormat="1" applyFont="1" applyFill="1" applyBorder="1" applyAlignment="1">
      <alignment horizontal="right" vertical="center" wrapText="1"/>
    </xf>
    <xf numFmtId="0" fontId="47" fillId="0" borderId="0" xfId="9" applyFont="1"/>
    <xf numFmtId="0" fontId="43" fillId="0" borderId="0" xfId="9" applyFont="1" applyAlignment="1">
      <alignment horizontal="justify" vertical="center" wrapText="1"/>
    </xf>
    <xf numFmtId="0" fontId="47" fillId="0" borderId="9" xfId="9" applyFont="1" applyBorder="1" applyAlignment="1">
      <alignment horizontal="center" vertical="center" wrapText="1"/>
    </xf>
    <xf numFmtId="3" fontId="47" fillId="0" borderId="9" xfId="9" applyNumberFormat="1" applyFont="1" applyBorder="1" applyAlignment="1">
      <alignment horizontal="center" vertical="center" wrapText="1"/>
    </xf>
    <xf numFmtId="0" fontId="47" fillId="0" borderId="48" xfId="0" applyFont="1" applyBorder="1" applyAlignment="1">
      <alignment horizontal="center"/>
    </xf>
    <xf numFmtId="0" fontId="47" fillId="0" borderId="49" xfId="0" applyFont="1" applyBorder="1" applyAlignment="1">
      <alignment horizontal="center"/>
    </xf>
    <xf numFmtId="0" fontId="47" fillId="0" borderId="50" xfId="0" applyFont="1" applyBorder="1" applyAlignment="1">
      <alignment horizontal="center"/>
    </xf>
    <xf numFmtId="0" fontId="42" fillId="21" borderId="51" xfId="0" applyFont="1" applyFill="1" applyBorder="1" applyAlignment="1">
      <alignment horizontal="center" vertical="center" wrapText="1"/>
    </xf>
    <xf numFmtId="0" fontId="48" fillId="19" borderId="52" xfId="0" applyFont="1" applyFill="1" applyBorder="1" applyAlignment="1">
      <alignment horizontal="center" vertical="center" wrapText="1"/>
    </xf>
    <xf numFmtId="0" fontId="48" fillId="19" borderId="53" xfId="0" applyFont="1" applyFill="1" applyBorder="1" applyAlignment="1">
      <alignment horizontal="left" vertical="center" wrapText="1"/>
    </xf>
    <xf numFmtId="0" fontId="48" fillId="19" borderId="53" xfId="0" applyFont="1" applyFill="1" applyBorder="1" applyAlignment="1">
      <alignment horizontal="center" vertical="center" wrapText="1"/>
    </xf>
    <xf numFmtId="0" fontId="48" fillId="19" borderId="54" xfId="0" applyFont="1" applyFill="1" applyBorder="1" applyAlignment="1">
      <alignment horizontal="center" vertical="center" wrapText="1"/>
    </xf>
    <xf numFmtId="0" fontId="48" fillId="0" borderId="55" xfId="4" quotePrefix="1" applyFont="1" applyBorder="1" applyAlignment="1">
      <alignment horizontal="center" vertical="center"/>
    </xf>
    <xf numFmtId="0" fontId="48" fillId="0" borderId="56" xfId="4" applyFont="1" applyBorder="1" applyAlignment="1">
      <alignment horizontal="left" vertical="center" wrapText="1" indent="1"/>
    </xf>
    <xf numFmtId="0" fontId="49" fillId="0" borderId="28" xfId="4" quotePrefix="1" applyFont="1" applyBorder="1" applyAlignment="1">
      <alignment horizontal="center" vertical="center"/>
    </xf>
    <xf numFmtId="0" fontId="49" fillId="0" borderId="9" xfId="4" applyFont="1" applyBorder="1" applyAlignment="1">
      <alignment horizontal="left" vertical="center" wrapText="1" indent="3"/>
    </xf>
    <xf numFmtId="0" fontId="49" fillId="0" borderId="30" xfId="4" quotePrefix="1" applyFont="1" applyBorder="1" applyAlignment="1">
      <alignment horizontal="center" vertical="center"/>
    </xf>
    <xf numFmtId="0" fontId="49" fillId="0" borderId="25" xfId="4" applyFont="1" applyBorder="1" applyAlignment="1">
      <alignment horizontal="left" vertical="center" wrapText="1" indent="3"/>
    </xf>
    <xf numFmtId="0" fontId="48" fillId="0" borderId="9" xfId="0" applyFont="1" applyBorder="1" applyAlignment="1">
      <alignment horizontal="center" vertical="center" wrapText="1"/>
    </xf>
    <xf numFmtId="0" fontId="48" fillId="0" borderId="67" xfId="0" applyFont="1" applyBorder="1" applyAlignment="1">
      <alignment horizontal="center" vertical="center" wrapText="1"/>
    </xf>
    <xf numFmtId="0" fontId="50" fillId="0" borderId="28" xfId="0" applyFont="1" applyBorder="1" applyAlignment="1">
      <alignment horizontal="center" vertical="center" wrapText="1"/>
    </xf>
    <xf numFmtId="0" fontId="49" fillId="0" borderId="9" xfId="0" applyFont="1" applyBorder="1" applyAlignment="1">
      <alignment wrapText="1"/>
    </xf>
    <xf numFmtId="0" fontId="51" fillId="2" borderId="28" xfId="0" applyFont="1" applyFill="1" applyBorder="1" applyAlignment="1">
      <alignment horizontal="center" vertical="center" wrapText="1"/>
    </xf>
    <xf numFmtId="0" fontId="49" fillId="2" borderId="9" xfId="0" applyFont="1" applyFill="1" applyBorder="1" applyAlignment="1">
      <alignment wrapText="1"/>
    </xf>
    <xf numFmtId="0" fontId="50" fillId="22" borderId="30" xfId="0" applyFont="1" applyFill="1" applyBorder="1" applyAlignment="1">
      <alignment horizontal="center" vertical="center" wrapText="1"/>
    </xf>
    <xf numFmtId="3" fontId="47" fillId="0" borderId="9" xfId="0" applyNumberFormat="1" applyFont="1" applyBorder="1" applyAlignment="1">
      <alignment vertical="center" wrapText="1"/>
    </xf>
    <xf numFmtId="49" fontId="51" fillId="0" borderId="26" xfId="0" applyNumberFormat="1" applyFont="1" applyBorder="1" applyAlignment="1">
      <alignment horizontal="center" vertical="center" wrapText="1"/>
    </xf>
    <xf numFmtId="3" fontId="47" fillId="0" borderId="8" xfId="0" applyNumberFormat="1" applyFont="1" applyBorder="1" applyAlignment="1">
      <alignment vertical="center" wrapText="1"/>
    </xf>
    <xf numFmtId="3" fontId="47" fillId="0" borderId="27" xfId="0" applyNumberFormat="1" applyFont="1" applyBorder="1" applyAlignment="1">
      <alignment vertical="center" wrapText="1"/>
    </xf>
    <xf numFmtId="49" fontId="51" fillId="0" borderId="28" xfId="0" applyNumberFormat="1" applyFont="1" applyBorder="1" applyAlignment="1">
      <alignment horizontal="center" vertical="center" wrapText="1"/>
    </xf>
    <xf numFmtId="3" fontId="47" fillId="0" borderId="29" xfId="0" applyNumberFormat="1" applyFont="1" applyBorder="1" applyAlignment="1">
      <alignment vertical="center" wrapText="1"/>
    </xf>
    <xf numFmtId="49" fontId="78" fillId="0" borderId="28" xfId="0" applyNumberFormat="1" applyFont="1" applyBorder="1" applyAlignment="1">
      <alignment horizontal="center" vertical="center" wrapText="1"/>
    </xf>
    <xf numFmtId="0" fontId="26" fillId="0" borderId="0" xfId="0" applyFont="1" applyBorder="1" applyAlignment="1">
      <alignment vertical="center"/>
    </xf>
    <xf numFmtId="0" fontId="68" fillId="23" borderId="5" xfId="0" applyFont="1" applyFill="1" applyBorder="1" applyAlignment="1">
      <alignment horizontal="center" vertical="center" wrapText="1"/>
    </xf>
    <xf numFmtId="0" fontId="79" fillId="0" borderId="0" xfId="0" applyFont="1"/>
    <xf numFmtId="0" fontId="80" fillId="0" borderId="0" xfId="0" applyFont="1"/>
    <xf numFmtId="0" fontId="81" fillId="0" borderId="0" xfId="0" applyFont="1" applyAlignment="1">
      <alignment vertical="center"/>
    </xf>
    <xf numFmtId="0" fontId="47" fillId="22" borderId="57" xfId="0" applyFont="1" applyFill="1" applyBorder="1" applyAlignment="1">
      <alignment horizontal="right" vertical="center"/>
    </xf>
    <xf numFmtId="0" fontId="47" fillId="22" borderId="23" xfId="0" applyFont="1" applyFill="1" applyBorder="1" applyAlignment="1">
      <alignment horizontal="right" vertical="center" wrapText="1"/>
    </xf>
    <xf numFmtId="0" fontId="47" fillId="22" borderId="0" xfId="0" applyFont="1" applyFill="1" applyAlignment="1">
      <alignment horizontal="right" vertical="center" wrapText="1"/>
    </xf>
    <xf numFmtId="0" fontId="47" fillId="22" borderId="32" xfId="0" applyFont="1" applyFill="1" applyBorder="1" applyAlignment="1">
      <alignment horizontal="right" vertical="center" wrapText="1"/>
    </xf>
    <xf numFmtId="0" fontId="47" fillId="22" borderId="57" xfId="0" applyFont="1" applyFill="1" applyBorder="1" applyAlignment="1">
      <alignment horizontal="right" vertical="center" wrapText="1"/>
    </xf>
    <xf numFmtId="0" fontId="47" fillId="22" borderId="22" xfId="0" applyFont="1" applyFill="1" applyBorder="1" applyAlignment="1">
      <alignment horizontal="right" vertical="center"/>
    </xf>
    <xf numFmtId="0" fontId="47" fillId="22" borderId="24" xfId="0" applyFont="1" applyFill="1" applyBorder="1" applyAlignment="1">
      <alignment horizontal="right" vertical="center"/>
    </xf>
    <xf numFmtId="0" fontId="47" fillId="22" borderId="24" xfId="0" applyFont="1" applyFill="1" applyBorder="1" applyAlignment="1">
      <alignment horizontal="right" vertical="center" wrapText="1"/>
    </xf>
    <xf numFmtId="0" fontId="47" fillId="22" borderId="32" xfId="0" applyFont="1" applyFill="1" applyBorder="1" applyAlignment="1">
      <alignment horizontal="right" vertical="top" wrapText="1"/>
    </xf>
    <xf numFmtId="0" fontId="47" fillId="22" borderId="75" xfId="0" applyFont="1" applyFill="1" applyBorder="1" applyAlignment="1">
      <alignment horizontal="right" vertical="top" wrapText="1"/>
    </xf>
    <xf numFmtId="0" fontId="47" fillId="22" borderId="76" xfId="0" applyFont="1" applyFill="1" applyBorder="1" applyAlignment="1">
      <alignment horizontal="right" vertical="top" wrapText="1"/>
    </xf>
    <xf numFmtId="0" fontId="47" fillId="22" borderId="58" xfId="0" applyFont="1" applyFill="1" applyBorder="1" applyAlignment="1">
      <alignment horizontal="right" vertical="center" wrapText="1"/>
    </xf>
    <xf numFmtId="0" fontId="49" fillId="22" borderId="5" xfId="0" applyFont="1" applyFill="1" applyBorder="1" applyAlignment="1">
      <alignment horizontal="right" vertical="center" wrapText="1"/>
    </xf>
    <xf numFmtId="0" fontId="47" fillId="22" borderId="77" xfId="0" applyFont="1" applyFill="1" applyBorder="1" applyAlignment="1">
      <alignment horizontal="right" vertical="center" wrapText="1"/>
    </xf>
    <xf numFmtId="0" fontId="47" fillId="22" borderId="5" xfId="0" applyFont="1" applyFill="1" applyBorder="1" applyAlignment="1">
      <alignment horizontal="right" vertical="center" wrapText="1"/>
    </xf>
    <xf numFmtId="49" fontId="51" fillId="0" borderId="45" xfId="0" applyNumberFormat="1" applyFont="1" applyBorder="1" applyAlignment="1">
      <alignment horizontal="center" vertical="center" wrapText="1"/>
    </xf>
    <xf numFmtId="0" fontId="51" fillId="0" borderId="45" xfId="0" applyFont="1" applyBorder="1" applyAlignment="1">
      <alignment vertical="center" wrapText="1"/>
    </xf>
    <xf numFmtId="164" fontId="47" fillId="0" borderId="79" xfId="27" applyNumberFormat="1" applyFont="1" applyBorder="1" applyAlignment="1">
      <alignment horizontal="right" vertical="center" wrapText="1"/>
    </xf>
    <xf numFmtId="49" fontId="78" fillId="0" borderId="45" xfId="0" applyNumberFormat="1" applyFont="1" applyBorder="1" applyAlignment="1">
      <alignment horizontal="center" vertical="center" wrapText="1"/>
    </xf>
    <xf numFmtId="0" fontId="78" fillId="0" borderId="45" xfId="0" applyFont="1" applyBorder="1" applyAlignment="1">
      <alignment horizontal="left" vertical="center" wrapText="1" indent="1"/>
    </xf>
    <xf numFmtId="164" fontId="47" fillId="0" borderId="45" xfId="27" applyNumberFormat="1" applyFont="1" applyBorder="1" applyAlignment="1">
      <alignment horizontal="right" vertical="center" wrapText="1"/>
    </xf>
    <xf numFmtId="0" fontId="78" fillId="0" borderId="45" xfId="0" applyFont="1" applyBorder="1" applyAlignment="1">
      <alignment horizontal="left" vertical="center" wrapText="1" indent="5"/>
    </xf>
    <xf numFmtId="0" fontId="78" fillId="0" borderId="45" xfId="0" applyFont="1" applyBorder="1" applyAlignment="1">
      <alignment horizontal="left" vertical="center" wrapText="1" indent="10"/>
    </xf>
    <xf numFmtId="164" fontId="47" fillId="14" borderId="45" xfId="27" applyNumberFormat="1" applyFont="1" applyFill="1" applyBorder="1" applyAlignment="1">
      <alignment horizontal="right" vertical="center" wrapText="1"/>
    </xf>
    <xf numFmtId="164" fontId="51" fillId="14" borderId="45" xfId="27" applyNumberFormat="1" applyFont="1" applyFill="1" applyBorder="1" applyAlignment="1">
      <alignment horizontal="right" vertical="center"/>
    </xf>
    <xf numFmtId="166" fontId="51" fillId="0" borderId="45" xfId="27" applyNumberFormat="1" applyFont="1" applyBorder="1" applyAlignment="1">
      <alignment horizontal="right" vertical="center" wrapText="1" indent="1"/>
    </xf>
    <xf numFmtId="166" fontId="51" fillId="0" borderId="45" xfId="27" applyNumberFormat="1" applyFont="1" applyBorder="1" applyAlignment="1">
      <alignment horizontal="right" vertical="center" wrapText="1"/>
    </xf>
    <xf numFmtId="166" fontId="51" fillId="0" borderId="45" xfId="27" applyNumberFormat="1" applyFont="1" applyBorder="1" applyAlignment="1">
      <alignment horizontal="right" vertical="center"/>
    </xf>
    <xf numFmtId="166" fontId="51" fillId="5" borderId="45" xfId="27" applyNumberFormat="1" applyFont="1" applyFill="1" applyBorder="1" applyAlignment="1">
      <alignment horizontal="right" vertical="center"/>
    </xf>
    <xf numFmtId="0" fontId="47" fillId="0" borderId="0" xfId="0" applyFont="1" applyAlignment="1">
      <alignment horizontal="center" vertical="center"/>
    </xf>
    <xf numFmtId="0" fontId="42" fillId="21" borderId="69" xfId="0" applyFont="1" applyFill="1" applyBorder="1" applyAlignment="1">
      <alignment horizontal="center" vertical="center" wrapText="1"/>
    </xf>
    <xf numFmtId="0" fontId="42" fillId="21" borderId="70" xfId="0" applyFont="1" applyFill="1" applyBorder="1" applyAlignment="1">
      <alignment horizontal="center" vertical="center" wrapText="1"/>
    </xf>
    <xf numFmtId="0" fontId="42" fillId="21" borderId="71" xfId="0" applyFont="1" applyFill="1" applyBorder="1" applyAlignment="1">
      <alignment horizontal="center" vertical="center" wrapText="1"/>
    </xf>
    <xf numFmtId="0" fontId="42" fillId="21" borderId="72" xfId="0" applyFont="1" applyFill="1" applyBorder="1" applyAlignment="1">
      <alignment horizontal="center" vertical="center" wrapText="1"/>
    </xf>
    <xf numFmtId="0" fontId="42" fillId="21" borderId="81" xfId="0" applyFont="1" applyFill="1" applyBorder="1" applyAlignment="1">
      <alignment horizontal="center" vertical="center" wrapText="1"/>
    </xf>
    <xf numFmtId="0" fontId="42" fillId="21" borderId="82" xfId="0" applyFont="1" applyFill="1" applyBorder="1" applyAlignment="1">
      <alignment horizontal="center" vertical="center" wrapText="1"/>
    </xf>
    <xf numFmtId="0" fontId="42" fillId="21" borderId="83" xfId="0" applyFont="1" applyFill="1" applyBorder="1" applyAlignment="1">
      <alignment horizontal="center" vertical="center" wrapText="1"/>
    </xf>
    <xf numFmtId="0" fontId="43" fillId="22" borderId="23" xfId="0" applyFont="1" applyFill="1" applyBorder="1" applyAlignment="1">
      <alignment horizontal="center" vertical="center" wrapText="1"/>
    </xf>
    <xf numFmtId="0" fontId="43" fillId="22" borderId="24" xfId="0" applyFont="1" applyFill="1" applyBorder="1" applyAlignment="1">
      <alignment horizontal="center" vertical="center" wrapText="1"/>
    </xf>
    <xf numFmtId="0" fontId="43" fillId="22" borderId="68" xfId="0" applyFont="1" applyFill="1" applyBorder="1" applyAlignment="1">
      <alignment horizontal="center" vertical="center" wrapText="1"/>
    </xf>
    <xf numFmtId="0" fontId="43" fillId="22" borderId="7" xfId="0" applyFont="1" applyFill="1" applyBorder="1" applyAlignment="1">
      <alignment horizontal="center" vertical="center" wrapText="1"/>
    </xf>
    <xf numFmtId="49" fontId="47" fillId="0" borderId="5" xfId="0" applyNumberFormat="1" applyFont="1" applyBorder="1" applyAlignment="1">
      <alignment horizontal="center" vertical="center" wrapText="1"/>
    </xf>
    <xf numFmtId="3" fontId="47" fillId="0" borderId="5" xfId="0" applyNumberFormat="1" applyFont="1" applyBorder="1" applyAlignment="1">
      <alignment horizontal="right"/>
    </xf>
    <xf numFmtId="49" fontId="47" fillId="9" borderId="5" xfId="0" applyNumberFormat="1" applyFont="1" applyFill="1" applyBorder="1" applyAlignment="1">
      <alignment horizontal="center" vertical="center" wrapText="1"/>
    </xf>
    <xf numFmtId="49" fontId="59" fillId="22" borderId="5" xfId="0" applyNumberFormat="1" applyFont="1" applyFill="1" applyBorder="1" applyAlignment="1">
      <alignment horizontal="center" vertical="center" wrapText="1"/>
    </xf>
    <xf numFmtId="0" fontId="59" fillId="22" borderId="5" xfId="0" applyFont="1" applyFill="1" applyBorder="1" applyAlignment="1">
      <alignment vertical="center" wrapText="1"/>
    </xf>
    <xf numFmtId="3" fontId="43" fillId="22" borderId="5" xfId="0" applyNumberFormat="1" applyFont="1" applyFill="1" applyBorder="1" applyAlignment="1">
      <alignment horizontal="right"/>
    </xf>
    <xf numFmtId="166" fontId="47" fillId="0" borderId="5" xfId="0" applyNumberFormat="1" applyFont="1" applyBorder="1" applyAlignment="1">
      <alignment horizontal="right"/>
    </xf>
    <xf numFmtId="166" fontId="43" fillId="22" borderId="5" xfId="0" applyNumberFormat="1" applyFont="1" applyFill="1" applyBorder="1" applyAlignment="1">
      <alignment horizontal="right"/>
    </xf>
    <xf numFmtId="0" fontId="43" fillId="22" borderId="36" xfId="8" applyFont="1" applyFill="1" applyBorder="1" applyAlignment="1">
      <alignment horizontal="center" vertical="center" wrapText="1"/>
    </xf>
    <xf numFmtId="0" fontId="59" fillId="22" borderId="85" xfId="8" applyFont="1" applyFill="1" applyBorder="1" applyAlignment="1">
      <alignment vertical="center" wrapText="1"/>
    </xf>
    <xf numFmtId="164" fontId="59" fillId="22" borderId="86" xfId="0" applyNumberFormat="1" applyFont="1" applyFill="1" applyBorder="1" applyAlignment="1">
      <alignment horizontal="right" vertical="center" wrapText="1"/>
    </xf>
    <xf numFmtId="164" fontId="59" fillId="17" borderId="86" xfId="0" applyNumberFormat="1" applyFont="1" applyFill="1" applyBorder="1" applyAlignment="1">
      <alignment horizontal="center" vertical="center" wrapText="1"/>
    </xf>
    <xf numFmtId="0" fontId="47" fillId="0" borderId="36" xfId="8" applyFont="1" applyBorder="1" applyAlignment="1">
      <alignment horizontal="center" vertical="center" wrapText="1"/>
    </xf>
    <xf numFmtId="0" fontId="44" fillId="0" borderId="87" xfId="8" applyFont="1" applyBorder="1" applyAlignment="1">
      <alignment vertical="center" wrapText="1"/>
    </xf>
    <xf numFmtId="164" fontId="47" fillId="0" borderId="35" xfId="0" applyNumberFormat="1" applyFont="1" applyBorder="1" applyAlignment="1">
      <alignment horizontal="right" vertical="center" wrapText="1"/>
    </xf>
    <xf numFmtId="164" fontId="47" fillId="17" borderId="35" xfId="0" applyNumberFormat="1" applyFont="1" applyFill="1" applyBorder="1" applyAlignment="1">
      <alignment vertical="center" wrapText="1"/>
    </xf>
    <xf numFmtId="0" fontId="47" fillId="11" borderId="36" xfId="8" applyFont="1" applyFill="1" applyBorder="1" applyAlignment="1">
      <alignment horizontal="center" vertical="center" wrapText="1"/>
    </xf>
    <xf numFmtId="0" fontId="44" fillId="11" borderId="87" xfId="8" applyFont="1" applyFill="1" applyBorder="1" applyAlignment="1">
      <alignment vertical="center" wrapText="1"/>
    </xf>
    <xf numFmtId="164" fontId="47" fillId="11" borderId="35" xfId="0" applyNumberFormat="1" applyFont="1" applyFill="1" applyBorder="1" applyAlignment="1">
      <alignment horizontal="right" vertical="center" wrapText="1"/>
    </xf>
    <xf numFmtId="0" fontId="59" fillId="22" borderId="87" xfId="8" applyFont="1" applyFill="1" applyBorder="1" applyAlignment="1">
      <alignment vertical="center" wrapText="1"/>
    </xf>
    <xf numFmtId="164" fontId="43" fillId="22" borderId="35" xfId="0" applyNumberFormat="1" applyFont="1" applyFill="1" applyBorder="1" applyAlignment="1">
      <alignment horizontal="right" vertical="center" wrapText="1"/>
    </xf>
    <xf numFmtId="164" fontId="44" fillId="0" borderId="35" xfId="0" applyNumberFormat="1" applyFont="1" applyBorder="1" applyAlignment="1">
      <alignment horizontal="right" vertical="center" wrapText="1"/>
    </xf>
    <xf numFmtId="164" fontId="59" fillId="17" borderId="35" xfId="0" applyNumberFormat="1" applyFont="1" applyFill="1" applyBorder="1" applyAlignment="1">
      <alignment horizontal="right" vertical="center" wrapText="1"/>
    </xf>
    <xf numFmtId="0" fontId="59" fillId="22" borderId="36" xfId="8" applyFont="1" applyFill="1" applyBorder="1" applyAlignment="1">
      <alignment horizontal="center" vertical="center" wrapText="1"/>
    </xf>
    <xf numFmtId="164" fontId="59" fillId="22" borderId="35" xfId="0" applyNumberFormat="1" applyFont="1" applyFill="1" applyBorder="1" applyAlignment="1">
      <alignment horizontal="right" vertical="center" wrapText="1"/>
    </xf>
    <xf numFmtId="164" fontId="44" fillId="17" borderId="35" xfId="0" applyNumberFormat="1" applyFont="1" applyFill="1" applyBorder="1" applyAlignment="1">
      <alignment horizontal="right" vertical="center" wrapText="1"/>
    </xf>
    <xf numFmtId="0" fontId="42" fillId="21" borderId="84" xfId="0" applyFont="1" applyFill="1" applyBorder="1" applyAlignment="1">
      <alignment horizontal="center" vertical="center" wrapText="1"/>
    </xf>
    <xf numFmtId="0" fontId="83" fillId="21" borderId="84" xfId="0" applyFont="1" applyFill="1" applyBorder="1" applyAlignment="1">
      <alignment horizontal="center" vertical="center" wrapText="1"/>
    </xf>
    <xf numFmtId="166" fontId="47" fillId="17" borderId="35" xfId="0" applyNumberFormat="1" applyFont="1" applyFill="1" applyBorder="1" applyAlignment="1">
      <alignment vertical="center" wrapText="1"/>
    </xf>
    <xf numFmtId="166" fontId="59" fillId="17" borderId="35" xfId="0" applyNumberFormat="1" applyFont="1" applyFill="1" applyBorder="1" applyAlignment="1">
      <alignment horizontal="right" vertical="center" wrapText="1"/>
    </xf>
    <xf numFmtId="166" fontId="44" fillId="17" borderId="35" xfId="0" applyNumberFormat="1" applyFont="1" applyFill="1" applyBorder="1" applyAlignment="1">
      <alignment horizontal="right" vertical="center" wrapText="1"/>
    </xf>
    <xf numFmtId="166" fontId="47" fillId="11" borderId="35" xfId="0" applyNumberFormat="1" applyFont="1" applyFill="1" applyBorder="1" applyAlignment="1">
      <alignment horizontal="center" vertical="center"/>
    </xf>
    <xf numFmtId="166" fontId="59" fillId="22" borderId="86" xfId="0" applyNumberFormat="1" applyFont="1" applyFill="1" applyBorder="1" applyAlignment="1">
      <alignment horizontal="center" vertical="center" wrapText="1"/>
    </xf>
    <xf numFmtId="166" fontId="44" fillId="0" borderId="35" xfId="0" applyNumberFormat="1" applyFont="1" applyBorder="1" applyAlignment="1">
      <alignment horizontal="right" vertical="center" wrapText="1"/>
    </xf>
    <xf numFmtId="166" fontId="47" fillId="0" borderId="88" xfId="0" applyNumberFormat="1" applyFont="1" applyBorder="1" applyAlignment="1">
      <alignment horizontal="right"/>
    </xf>
    <xf numFmtId="4" fontId="51" fillId="0" borderId="9" xfId="0" applyNumberFormat="1" applyFont="1" applyBorder="1" applyAlignment="1">
      <alignment vertical="center" wrapText="1"/>
    </xf>
    <xf numFmtId="49" fontId="44" fillId="9" borderId="9" xfId="0" applyNumberFormat="1" applyFont="1" applyFill="1" applyBorder="1" applyAlignment="1">
      <alignment horizontal="center" vertical="center" wrapText="1"/>
    </xf>
    <xf numFmtId="0" fontId="44" fillId="9" borderId="9" xfId="0" applyFont="1" applyFill="1" applyBorder="1" applyAlignment="1">
      <alignment horizontal="left" vertical="center" wrapText="1" indent="1"/>
    </xf>
    <xf numFmtId="4" fontId="51" fillId="17" borderId="9" xfId="0" applyNumberFormat="1" applyFont="1" applyFill="1" applyBorder="1" applyAlignment="1">
      <alignment vertical="center" wrapText="1"/>
    </xf>
    <xf numFmtId="49" fontId="59" fillId="22" borderId="9" xfId="0" applyNumberFormat="1" applyFont="1" applyFill="1" applyBorder="1" applyAlignment="1">
      <alignment horizontal="center" vertical="center" wrapText="1"/>
    </xf>
    <xf numFmtId="0" fontId="59" fillId="22" borderId="9" xfId="0" applyFont="1" applyFill="1" applyBorder="1" applyAlignment="1">
      <alignment vertical="center" wrapText="1"/>
    </xf>
    <xf numFmtId="4" fontId="50" fillId="22" borderId="9" xfId="0" applyNumberFormat="1" applyFont="1" applyFill="1" applyBorder="1" applyAlignment="1">
      <alignment vertical="center" wrapText="1"/>
    </xf>
    <xf numFmtId="4" fontId="51" fillId="0" borderId="56" xfId="0" applyNumberFormat="1" applyFont="1" applyBorder="1" applyAlignment="1">
      <alignment vertical="center" wrapText="1"/>
    </xf>
    <xf numFmtId="0" fontId="42" fillId="21" borderId="89" xfId="0" applyFont="1" applyFill="1" applyBorder="1" applyAlignment="1">
      <alignment horizontal="center" vertical="center" wrapText="1"/>
    </xf>
    <xf numFmtId="0" fontId="42" fillId="21" borderId="94" xfId="0" applyFont="1" applyFill="1" applyBorder="1" applyAlignment="1">
      <alignment horizontal="center" vertical="center" wrapText="1"/>
    </xf>
    <xf numFmtId="3" fontId="47" fillId="0" borderId="9" xfId="0" applyNumberFormat="1" applyFont="1" applyBorder="1" applyAlignment="1">
      <alignment vertical="center"/>
    </xf>
    <xf numFmtId="0" fontId="51" fillId="0" borderId="5" xfId="0" applyFont="1" applyBorder="1" applyAlignment="1">
      <alignment horizontal="center" vertical="center" wrapText="1"/>
    </xf>
    <xf numFmtId="0" fontId="51" fillId="0" borderId="9" xfId="0" applyFont="1" applyBorder="1" applyAlignment="1">
      <alignment vertical="center"/>
    </xf>
    <xf numFmtId="0" fontId="43" fillId="0" borderId="0" xfId="0" applyFont="1" applyAlignment="1">
      <alignment vertical="center" wrapText="1"/>
    </xf>
    <xf numFmtId="0" fontId="43" fillId="11" borderId="6" xfId="0" applyFont="1" applyFill="1" applyBorder="1" applyAlignment="1">
      <alignment horizontal="center" vertical="center" wrapText="1"/>
    </xf>
    <xf numFmtId="0" fontId="43" fillId="11" borderId="68" xfId="0" applyFont="1" applyFill="1" applyBorder="1" applyAlignment="1">
      <alignment horizontal="center" vertical="center" wrapText="1"/>
    </xf>
    <xf numFmtId="0" fontId="50" fillId="0" borderId="68" xfId="0" applyFont="1" applyBorder="1" applyAlignment="1">
      <alignment horizontal="center" vertical="center" wrapText="1"/>
    </xf>
    <xf numFmtId="49" fontId="47" fillId="0" borderId="26" xfId="0" applyNumberFormat="1" applyFont="1" applyBorder="1" applyAlignment="1">
      <alignment horizontal="center" vertical="center" wrapText="1"/>
    </xf>
    <xf numFmtId="0" fontId="47" fillId="0" borderId="8" xfId="0" applyFont="1" applyBorder="1" applyAlignment="1">
      <alignment vertical="center" wrapText="1"/>
    </xf>
    <xf numFmtId="49" fontId="47" fillId="0" borderId="28" xfId="0" applyNumberFormat="1" applyFont="1" applyBorder="1" applyAlignment="1">
      <alignment horizontal="center" vertical="center" wrapText="1"/>
    </xf>
    <xf numFmtId="49" fontId="44" fillId="9" borderId="28" xfId="0" applyNumberFormat="1" applyFont="1" applyFill="1" applyBorder="1" applyAlignment="1">
      <alignment horizontal="center" vertical="center" wrapText="1"/>
    </xf>
    <xf numFmtId="49" fontId="43" fillId="22" borderId="30" xfId="0" applyNumberFormat="1" applyFont="1" applyFill="1" applyBorder="1" applyAlignment="1">
      <alignment horizontal="center" vertical="center" wrapText="1"/>
    </xf>
    <xf numFmtId="0" fontId="43" fillId="22" borderId="25" xfId="0" applyFont="1" applyFill="1" applyBorder="1" applyAlignment="1">
      <alignment vertical="center" wrapText="1"/>
    </xf>
    <xf numFmtId="3" fontId="51" fillId="0" borderId="8" xfId="0" applyNumberFormat="1" applyFont="1" applyBorder="1" applyAlignment="1">
      <alignment vertical="center" wrapText="1"/>
    </xf>
    <xf numFmtId="3" fontId="51" fillId="0" borderId="8" xfId="0" applyNumberFormat="1" applyFont="1" applyBorder="1" applyAlignment="1">
      <alignment vertical="center"/>
    </xf>
    <xf numFmtId="3" fontId="51" fillId="0" borderId="27" xfId="0" applyNumberFormat="1" applyFont="1" applyBorder="1" applyAlignment="1">
      <alignment vertical="center"/>
    </xf>
    <xf numFmtId="3" fontId="51" fillId="0" borderId="9" xfId="0" applyNumberFormat="1" applyFont="1" applyBorder="1" applyAlignment="1">
      <alignment vertical="center"/>
    </xf>
    <xf numFmtId="3" fontId="51" fillId="0" borderId="29" xfId="0" applyNumberFormat="1" applyFont="1" applyBorder="1" applyAlignment="1">
      <alignment vertical="center"/>
    </xf>
    <xf numFmtId="3" fontId="50" fillId="22" borderId="25" xfId="0" applyNumberFormat="1" applyFont="1" applyFill="1" applyBorder="1" applyAlignment="1">
      <alignment vertical="center" wrapText="1"/>
    </xf>
    <xf numFmtId="3" fontId="50" fillId="22" borderId="25" xfId="0" applyNumberFormat="1" applyFont="1" applyFill="1" applyBorder="1" applyAlignment="1">
      <alignment vertical="center"/>
    </xf>
    <xf numFmtId="3" fontId="50" fillId="22" borderId="31" xfId="0" applyNumberFormat="1" applyFont="1" applyFill="1" applyBorder="1" applyAlignment="1">
      <alignment vertical="center"/>
    </xf>
    <xf numFmtId="0" fontId="42" fillId="21" borderId="22" xfId="0" applyFont="1" applyFill="1" applyBorder="1" applyAlignment="1">
      <alignment horizontal="center" vertical="center" wrapText="1"/>
    </xf>
    <xf numFmtId="49" fontId="47" fillId="0" borderId="35" xfId="0" applyNumberFormat="1" applyFont="1" applyBorder="1" applyAlignment="1">
      <alignment horizontal="center" vertical="center" wrapText="1"/>
    </xf>
    <xf numFmtId="49" fontId="43" fillId="0" borderId="35" xfId="0" applyNumberFormat="1" applyFont="1" applyBorder="1" applyAlignment="1">
      <alignment horizontal="center" vertical="center" wrapText="1"/>
    </xf>
    <xf numFmtId="0" fontId="43" fillId="0" borderId="35" xfId="0" applyFont="1" applyBorder="1" applyAlignment="1">
      <alignment vertical="center" wrapText="1"/>
    </xf>
    <xf numFmtId="49" fontId="44" fillId="9" borderId="35" xfId="0" applyNumberFormat="1" applyFont="1" applyFill="1" applyBorder="1" applyAlignment="1">
      <alignment horizontal="center" vertical="center" wrapText="1"/>
    </xf>
    <xf numFmtId="0" fontId="44" fillId="9" borderId="35" xfId="0" applyFont="1" applyFill="1" applyBorder="1" applyAlignment="1">
      <alignment horizontal="left" vertical="center" wrapText="1" indent="1"/>
    </xf>
    <xf numFmtId="0" fontId="44" fillId="9" borderId="35" xfId="0" applyFont="1" applyFill="1" applyBorder="1" applyAlignment="1">
      <alignment vertical="center" wrapText="1"/>
    </xf>
    <xf numFmtId="166" fontId="47" fillId="0" borderId="95" xfId="0" applyNumberFormat="1" applyFont="1" applyBorder="1" applyAlignment="1">
      <alignment horizontal="right" vertical="center" wrapText="1"/>
    </xf>
    <xf numFmtId="166" fontId="47" fillId="0" borderId="79" xfId="0" applyNumberFormat="1" applyFont="1" applyBorder="1" applyAlignment="1">
      <alignment horizontal="right" vertical="center" wrapText="1"/>
    </xf>
    <xf numFmtId="166" fontId="43" fillId="0" borderId="96" xfId="0" applyNumberFormat="1" applyFont="1" applyBorder="1" applyAlignment="1">
      <alignment horizontal="right" vertical="center" wrapText="1"/>
    </xf>
    <xf numFmtId="166" fontId="47" fillId="9" borderId="96" xfId="0" applyNumberFormat="1" applyFont="1" applyFill="1" applyBorder="1" applyAlignment="1">
      <alignment horizontal="right" vertical="center" wrapText="1"/>
    </xf>
    <xf numFmtId="166" fontId="47" fillId="0" borderId="45" xfId="0" applyNumberFormat="1" applyFont="1" applyBorder="1" applyAlignment="1">
      <alignment horizontal="right" vertical="center" wrapText="1"/>
    </xf>
    <xf numFmtId="166" fontId="43" fillId="17" borderId="45" xfId="0" applyNumberFormat="1" applyFont="1" applyFill="1" applyBorder="1" applyAlignment="1">
      <alignment horizontal="right" vertical="center" wrapText="1"/>
    </xf>
    <xf numFmtId="166" fontId="43" fillId="0" borderId="45" xfId="0" applyNumberFormat="1" applyFont="1" applyBorder="1" applyAlignment="1">
      <alignment horizontal="right" vertical="center" wrapText="1"/>
    </xf>
    <xf numFmtId="166" fontId="47" fillId="0" borderId="96" xfId="0" applyNumberFormat="1" applyFont="1" applyBorder="1" applyAlignment="1">
      <alignment horizontal="right" vertical="center" wrapText="1"/>
    </xf>
    <xf numFmtId="166" fontId="47" fillId="17" borderId="45" xfId="0" applyNumberFormat="1" applyFont="1" applyFill="1" applyBorder="1" applyAlignment="1">
      <alignment horizontal="right" vertical="center" wrapText="1"/>
    </xf>
    <xf numFmtId="166" fontId="47" fillId="0" borderId="79" xfId="0" applyNumberFormat="1" applyFont="1" applyFill="1" applyBorder="1" applyAlignment="1">
      <alignment horizontal="right" vertical="center" wrapText="1"/>
    </xf>
    <xf numFmtId="166" fontId="43" fillId="0" borderId="96" xfId="0" applyNumberFormat="1" applyFont="1" applyFill="1" applyBorder="1" applyAlignment="1">
      <alignment horizontal="right" vertical="center" wrapText="1"/>
    </xf>
    <xf numFmtId="166" fontId="47" fillId="0" borderId="45" xfId="0" applyNumberFormat="1" applyFont="1" applyFill="1" applyBorder="1" applyAlignment="1">
      <alignment horizontal="right" vertical="center" wrapText="1"/>
    </xf>
    <xf numFmtId="0" fontId="43" fillId="0" borderId="5" xfId="0" applyFont="1" applyBorder="1" applyAlignment="1">
      <alignment horizontal="center" wrapText="1"/>
    </xf>
    <xf numFmtId="0" fontId="50" fillId="9" borderId="5" xfId="0" applyFont="1" applyFill="1" applyBorder="1" applyAlignment="1">
      <alignment vertical="center" wrapText="1"/>
    </xf>
    <xf numFmtId="0" fontId="51" fillId="9" borderId="5" xfId="0" applyFont="1" applyFill="1" applyBorder="1" applyAlignment="1">
      <alignment vertical="center" wrapText="1"/>
    </xf>
    <xf numFmtId="0" fontId="51" fillId="9" borderId="5" xfId="0" applyFont="1" applyFill="1" applyBorder="1" applyAlignment="1">
      <alignment horizontal="left" vertical="center" wrapText="1" indent="1"/>
    </xf>
    <xf numFmtId="0" fontId="50" fillId="9" borderId="5" xfId="0" applyFont="1" applyFill="1" applyBorder="1" applyAlignment="1">
      <alignment horizontal="left" vertical="center" wrapText="1" indent="1"/>
    </xf>
    <xf numFmtId="0" fontId="49" fillId="9" borderId="5" xfId="0" applyFont="1" applyFill="1" applyBorder="1" applyAlignment="1">
      <alignment horizontal="left" vertical="center" wrapText="1" indent="1"/>
    </xf>
    <xf numFmtId="0" fontId="84" fillId="0" borderId="0" xfId="0" applyFont="1" applyAlignment="1">
      <alignment vertical="center" wrapText="1"/>
    </xf>
    <xf numFmtId="0" fontId="84" fillId="0" borderId="0" xfId="0" applyFont="1"/>
    <xf numFmtId="0" fontId="49" fillId="0" borderId="35" xfId="0" applyFont="1" applyBorder="1" applyAlignment="1">
      <alignment horizontal="center" vertical="center"/>
    </xf>
    <xf numFmtId="0" fontId="49" fillId="0" borderId="35" xfId="0" applyFont="1" applyBorder="1" applyAlignment="1">
      <alignment vertical="center" wrapText="1"/>
    </xf>
    <xf numFmtId="0" fontId="49" fillId="9" borderId="35" xfId="0" applyFont="1" applyFill="1" applyBorder="1" applyAlignment="1">
      <alignment horizontal="center" vertical="center" wrapText="1"/>
    </xf>
    <xf numFmtId="0" fontId="49" fillId="0" borderId="35" xfId="6" applyFont="1" applyBorder="1" applyAlignment="1">
      <alignment vertical="center" wrapText="1"/>
    </xf>
    <xf numFmtId="0" fontId="49" fillId="5" borderId="35" xfId="0" applyFont="1" applyFill="1" applyBorder="1" applyAlignment="1">
      <alignment horizontal="center"/>
    </xf>
    <xf numFmtId="0" fontId="49" fillId="5" borderId="35" xfId="0" quotePrefix="1" applyFont="1" applyFill="1" applyBorder="1" applyAlignment="1">
      <alignment wrapText="1"/>
    </xf>
    <xf numFmtId="0" fontId="49" fillId="0" borderId="35" xfId="0" applyFont="1" applyBorder="1" applyAlignment="1">
      <alignment horizontal="center" vertical="center" wrapText="1"/>
    </xf>
    <xf numFmtId="0" fontId="51" fillId="9" borderId="35" xfId="0" applyFont="1" applyFill="1" applyBorder="1" applyAlignment="1">
      <alignment vertical="center" wrapText="1"/>
    </xf>
    <xf numFmtId="0" fontId="49" fillId="0" borderId="35" xfId="0" quotePrefix="1" applyFont="1" applyBorder="1" applyAlignment="1">
      <alignment horizontal="right" wrapText="1"/>
    </xf>
    <xf numFmtId="0" fontId="49" fillId="0" borderId="35" xfId="0" applyFont="1" applyBorder="1" applyAlignment="1">
      <alignment horizontal="justify" vertical="top"/>
    </xf>
    <xf numFmtId="0" fontId="49" fillId="0" borderId="35" xfId="6" applyFont="1" applyBorder="1" applyAlignment="1">
      <alignment horizontal="justify" vertical="top"/>
    </xf>
    <xf numFmtId="0" fontId="49" fillId="0" borderId="35" xfId="6" applyFont="1" applyBorder="1" applyAlignment="1">
      <alignment horizontal="justify" vertical="center"/>
    </xf>
    <xf numFmtId="3" fontId="49" fillId="0" borderId="35" xfId="0" quotePrefix="1" applyNumberFormat="1" applyFont="1" applyBorder="1" applyAlignment="1">
      <alignment horizontal="right" vertical="center" wrapText="1"/>
    </xf>
    <xf numFmtId="3" fontId="49" fillId="0" borderId="35" xfId="0" quotePrefix="1" applyNumberFormat="1" applyFont="1" applyBorder="1" applyAlignment="1">
      <alignment vertical="center"/>
    </xf>
    <xf numFmtId="0" fontId="51" fillId="9" borderId="35" xfId="0" applyFont="1" applyFill="1" applyBorder="1" applyAlignment="1">
      <alignment horizontal="center" vertical="center" wrapText="1"/>
    </xf>
    <xf numFmtId="0" fontId="51" fillId="0" borderId="35" xfId="0" applyFont="1" applyBorder="1" applyAlignment="1">
      <alignment horizontal="left" vertical="center" wrapText="1" indent="1"/>
    </xf>
    <xf numFmtId="0" fontId="49" fillId="0" borderId="35" xfId="0" applyFont="1" applyBorder="1" applyAlignment="1">
      <alignment horizontal="left" vertical="center" wrapText="1" indent="1"/>
    </xf>
    <xf numFmtId="0" fontId="43" fillId="5" borderId="35" xfId="0" applyFont="1" applyFill="1" applyBorder="1" applyAlignment="1">
      <alignment horizontal="left" vertical="center"/>
    </xf>
    <xf numFmtId="3" fontId="49" fillId="0" borderId="35" xfId="0" quotePrefix="1" applyNumberFormat="1" applyFont="1" applyBorder="1" applyAlignment="1">
      <alignment horizontal="right" wrapText="1"/>
    </xf>
    <xf numFmtId="3" fontId="49" fillId="0" borderId="35" xfId="0" quotePrefix="1" applyNumberFormat="1" applyFont="1" applyBorder="1" applyAlignment="1">
      <alignment vertical="center" wrapText="1"/>
    </xf>
    <xf numFmtId="0" fontId="49" fillId="0" borderId="35" xfId="0" quotePrefix="1" applyFont="1" applyBorder="1" applyAlignment="1">
      <alignment horizontal="right" vertical="center" wrapText="1"/>
    </xf>
    <xf numFmtId="0" fontId="49" fillId="0" borderId="35" xfId="0" applyFont="1" applyBorder="1" applyAlignment="1">
      <alignment horizontal="justify" vertical="center"/>
    </xf>
    <xf numFmtId="0" fontId="49" fillId="0" borderId="35" xfId="0" applyFont="1" applyBorder="1" applyAlignment="1">
      <alignment horizontal="justify" vertical="top" wrapText="1"/>
    </xf>
    <xf numFmtId="0" fontId="49" fillId="5" borderId="35" xfId="6" applyFont="1" applyFill="1" applyBorder="1" applyAlignment="1">
      <alignment horizontal="justify" vertical="center"/>
    </xf>
    <xf numFmtId="0" fontId="48" fillId="0" borderId="35" xfId="0" applyFont="1" applyBorder="1" applyAlignment="1">
      <alignment vertical="center"/>
    </xf>
    <xf numFmtId="3" fontId="49" fillId="0" borderId="35" xfId="0" quotePrefix="1" applyNumberFormat="1" applyFont="1" applyBorder="1" applyAlignment="1">
      <alignment horizontal="right" vertical="center"/>
    </xf>
    <xf numFmtId="0" fontId="49" fillId="5" borderId="35" xfId="0" applyFont="1" applyFill="1" applyBorder="1" applyAlignment="1">
      <alignment horizontal="center" vertical="center"/>
    </xf>
    <xf numFmtId="0" fontId="48" fillId="5" borderId="35" xfId="0" applyFont="1" applyFill="1" applyBorder="1" applyAlignment="1">
      <alignment horizontal="justify" vertical="center"/>
    </xf>
    <xf numFmtId="3" fontId="48" fillId="5" borderId="35" xfId="0" applyNumberFormat="1" applyFont="1" applyFill="1" applyBorder="1" applyAlignment="1">
      <alignment horizontal="right" vertical="center"/>
    </xf>
    <xf numFmtId="10" fontId="49" fillId="0" borderId="35" xfId="1" quotePrefix="1" applyNumberFormat="1" applyFont="1" applyFill="1" applyBorder="1" applyAlignment="1">
      <alignment vertical="center" wrapText="1"/>
    </xf>
    <xf numFmtId="10" fontId="49" fillId="0" borderId="35" xfId="0" quotePrefix="1" applyNumberFormat="1" applyFont="1" applyBorder="1" applyAlignment="1">
      <alignment vertical="center"/>
    </xf>
    <xf numFmtId="9" fontId="49" fillId="0" borderId="35" xfId="0" quotePrefix="1" applyNumberFormat="1" applyFont="1" applyBorder="1" applyAlignment="1">
      <alignment vertical="center"/>
    </xf>
    <xf numFmtId="9" fontId="49" fillId="0" borderId="35" xfId="0" quotePrefix="1" applyNumberFormat="1" applyFont="1" applyBorder="1"/>
    <xf numFmtId="0" fontId="49" fillId="0" borderId="35" xfId="0" quotePrefix="1" applyFont="1" applyBorder="1" applyAlignment="1">
      <alignment horizontal="right" vertical="center"/>
    </xf>
    <xf numFmtId="0" fontId="49" fillId="0" borderId="35" xfId="0" quotePrefix="1" applyFont="1" applyBorder="1" applyAlignment="1">
      <alignment horizontal="right"/>
    </xf>
    <xf numFmtId="3" fontId="47" fillId="0" borderId="35" xfId="0" quotePrefix="1" applyNumberFormat="1" applyFont="1" applyBorder="1" applyAlignment="1">
      <alignment vertical="center" wrapText="1"/>
    </xf>
    <xf numFmtId="0" fontId="51" fillId="0" borderId="5" xfId="0" applyFont="1" applyBorder="1" applyAlignment="1">
      <alignment vertical="center" wrapText="1"/>
    </xf>
    <xf numFmtId="0" fontId="49" fillId="0" borderId="5" xfId="0" applyFont="1" applyBorder="1" applyAlignment="1">
      <alignment vertical="center" wrapText="1"/>
    </xf>
    <xf numFmtId="0" fontId="42" fillId="0" borderId="0" xfId="0" applyFont="1" applyFill="1" applyBorder="1" applyAlignment="1">
      <alignment horizontal="center" vertical="center" wrapText="1"/>
    </xf>
    <xf numFmtId="0" fontId="0" fillId="0" borderId="0" xfId="0" applyFill="1" applyBorder="1"/>
    <xf numFmtId="0" fontId="43" fillId="0" borderId="0" xfId="0" applyFont="1" applyFill="1" applyBorder="1" applyAlignment="1">
      <alignment horizontal="center" vertical="center"/>
    </xf>
    <xf numFmtId="0" fontId="49" fillId="0" borderId="9" xfId="4" applyFont="1" applyBorder="1" applyAlignment="1">
      <alignment horizontal="left" vertical="center" wrapText="1" indent="1"/>
    </xf>
    <xf numFmtId="0" fontId="47" fillId="0" borderId="26" xfId="0" quotePrefix="1" applyFont="1" applyBorder="1" applyAlignment="1">
      <alignment horizontal="center" vertical="center"/>
    </xf>
    <xf numFmtId="0" fontId="49" fillId="0" borderId="8" xfId="4" applyFont="1" applyBorder="1" applyAlignment="1">
      <alignment horizontal="left" vertical="center" wrapText="1" indent="1"/>
    </xf>
    <xf numFmtId="3" fontId="49" fillId="0" borderId="27" xfId="7" applyFont="1" applyFill="1" applyBorder="1" applyAlignment="1">
      <alignment horizontal="center" vertical="center"/>
      <protection locked="0"/>
    </xf>
    <xf numFmtId="0" fontId="47" fillId="0" borderId="28" xfId="0" quotePrefix="1" applyFont="1" applyBorder="1" applyAlignment="1">
      <alignment horizontal="center" vertical="center"/>
    </xf>
    <xf numFmtId="3" fontId="49" fillId="0" borderId="29" xfId="7" applyFont="1" applyFill="1" applyBorder="1" applyAlignment="1">
      <alignment horizontal="center" vertical="center" wrapText="1"/>
      <protection locked="0"/>
    </xf>
    <xf numFmtId="0" fontId="47" fillId="0" borderId="30" xfId="0" quotePrefix="1" applyFont="1" applyBorder="1" applyAlignment="1">
      <alignment horizontal="center" vertical="center"/>
    </xf>
    <xf numFmtId="0" fontId="49" fillId="0" borderId="25" xfId="4" applyFont="1" applyBorder="1" applyAlignment="1">
      <alignment horizontal="left" vertical="center" wrapText="1" indent="1"/>
    </xf>
    <xf numFmtId="3" fontId="49" fillId="0" borderId="31" xfId="7" applyFont="1" applyFill="1" applyBorder="1" applyAlignment="1">
      <alignment horizontal="center" vertical="center"/>
      <protection locked="0"/>
    </xf>
    <xf numFmtId="3" fontId="49" fillId="5" borderId="5" xfId="7" applyFont="1" applyFill="1" applyBorder="1" applyAlignment="1">
      <alignment horizontal="center" vertical="center"/>
      <protection locked="0"/>
    </xf>
    <xf numFmtId="0" fontId="48" fillId="5" borderId="5" xfId="4" applyFont="1" applyFill="1" applyBorder="1" applyAlignment="1">
      <alignment horizontal="left" vertical="center" wrapText="1" indent="1"/>
    </xf>
    <xf numFmtId="0" fontId="47" fillId="5" borderId="5" xfId="0" applyFont="1" applyFill="1" applyBorder="1"/>
    <xf numFmtId="0" fontId="47" fillId="0" borderId="5" xfId="0" applyFont="1" applyBorder="1"/>
    <xf numFmtId="0" fontId="49" fillId="6" borderId="5" xfId="4" applyFont="1" applyFill="1" applyBorder="1" applyAlignment="1">
      <alignment horizontal="left" vertical="center" wrapText="1" indent="2"/>
    </xf>
    <xf numFmtId="164" fontId="49" fillId="0" borderId="5" xfId="7" applyNumberFormat="1" applyFont="1" applyFill="1" applyBorder="1" applyAlignment="1">
      <alignment horizontal="center" vertical="center" wrapText="1"/>
      <protection locked="0"/>
    </xf>
    <xf numFmtId="164" fontId="49" fillId="0" borderId="5" xfId="7" quotePrefix="1" applyNumberFormat="1" applyFont="1" applyFill="1" applyBorder="1" applyAlignment="1">
      <alignment horizontal="center" vertical="center" wrapText="1"/>
      <protection locked="0"/>
    </xf>
    <xf numFmtId="3" fontId="48" fillId="5" borderId="5" xfId="7" applyFont="1" applyFill="1" applyBorder="1" applyAlignment="1">
      <alignment horizontal="center" vertical="center"/>
      <protection locked="0"/>
    </xf>
    <xf numFmtId="1" fontId="49" fillId="0" borderId="5" xfId="7" applyNumberFormat="1" applyFont="1" applyFill="1" applyBorder="1" applyAlignment="1">
      <alignment horizontal="center" vertical="center" wrapText="1"/>
      <protection locked="0"/>
    </xf>
    <xf numFmtId="164" fontId="49" fillId="0" borderId="5" xfId="7" quotePrefix="1" applyNumberFormat="1" applyFont="1" applyFill="1" applyBorder="1" applyAlignment="1">
      <alignment vertical="center" wrapText="1"/>
      <protection locked="0"/>
    </xf>
    <xf numFmtId="169" fontId="49" fillId="0" borderId="5" xfId="7" applyNumberFormat="1" applyFont="1" applyFill="1" applyBorder="1" applyAlignment="1">
      <alignment horizontal="right" vertical="center" wrapText="1"/>
      <protection locked="0"/>
    </xf>
    <xf numFmtId="0" fontId="48" fillId="22" borderId="5" xfId="0" applyFont="1" applyFill="1" applyBorder="1" applyAlignment="1">
      <alignment horizontal="center" vertical="center" wrapText="1"/>
    </xf>
    <xf numFmtId="0" fontId="51" fillId="0" borderId="5" xfId="0" applyFont="1" applyBorder="1" applyAlignment="1">
      <alignment vertical="center"/>
    </xf>
    <xf numFmtId="0" fontId="51" fillId="0" borderId="5" xfId="0" applyFont="1" applyBorder="1" applyAlignment="1">
      <alignment horizontal="center" vertical="center"/>
    </xf>
    <xf numFmtId="0" fontId="78" fillId="0" borderId="5" xfId="0" applyFont="1" applyBorder="1" applyAlignment="1">
      <alignment vertical="center"/>
    </xf>
    <xf numFmtId="0" fontId="51" fillId="0" borderId="6" xfId="0" applyFont="1" applyBorder="1" applyAlignment="1">
      <alignment horizontal="center" vertical="center"/>
    </xf>
    <xf numFmtId="0" fontId="78" fillId="0" borderId="5" xfId="0" applyFont="1" applyBorder="1" applyAlignment="1">
      <alignment horizontal="center" vertical="center" wrapText="1"/>
    </xf>
    <xf numFmtId="0" fontId="56" fillId="0" borderId="5" xfId="0" applyFont="1" applyBorder="1" applyAlignment="1">
      <alignment vertical="center"/>
    </xf>
    <xf numFmtId="0" fontId="49" fillId="0" borderId="5" xfId="0" applyFont="1" applyBorder="1" applyAlignment="1">
      <alignment horizontal="center" vertical="center" wrapText="1"/>
    </xf>
    <xf numFmtId="0" fontId="49" fillId="0" borderId="5" xfId="0" applyFont="1" applyBorder="1" applyAlignment="1">
      <alignment vertical="center"/>
    </xf>
    <xf numFmtId="0" fontId="86" fillId="0" borderId="0" xfId="0" applyFont="1"/>
    <xf numFmtId="0" fontId="81" fillId="0" borderId="0" xfId="0" applyFont="1"/>
    <xf numFmtId="0" fontId="54" fillId="21" borderId="97" xfId="0" applyFont="1" applyFill="1" applyBorder="1" applyAlignment="1">
      <alignment horizontal="center" vertical="center" wrapText="1"/>
    </xf>
    <xf numFmtId="0" fontId="54" fillId="21" borderId="98" xfId="0" applyFont="1" applyFill="1" applyBorder="1" applyAlignment="1">
      <alignment horizontal="center" vertical="center" wrapText="1"/>
    </xf>
    <xf numFmtId="0" fontId="54" fillId="21" borderId="99" xfId="0" applyFont="1" applyFill="1" applyBorder="1" applyAlignment="1">
      <alignment horizontal="center" vertical="center" wrapText="1"/>
    </xf>
    <xf numFmtId="0" fontId="54" fillId="21" borderId="100" xfId="0" applyFont="1" applyFill="1" applyBorder="1" applyAlignment="1">
      <alignment horizontal="center" vertical="center" wrapText="1"/>
    </xf>
    <xf numFmtId="0" fontId="54" fillId="21" borderId="101" xfId="0" applyFont="1" applyFill="1" applyBorder="1" applyAlignment="1">
      <alignment horizontal="center" vertical="center" wrapText="1"/>
    </xf>
    <xf numFmtId="0" fontId="87" fillId="0" borderId="0" xfId="0" applyFont="1" applyAlignment="1">
      <alignment vertical="center" wrapText="1"/>
    </xf>
    <xf numFmtId="0" fontId="88" fillId="0" borderId="1" xfId="0" applyFont="1" applyBorder="1" applyAlignment="1">
      <alignment vertical="center" wrapText="1"/>
    </xf>
    <xf numFmtId="0" fontId="50" fillId="22" borderId="56" xfId="0" applyFont="1" applyFill="1" applyBorder="1" applyAlignment="1">
      <alignment vertical="center" wrapText="1"/>
    </xf>
    <xf numFmtId="166" fontId="51" fillId="0" borderId="9" xfId="27" applyNumberFormat="1" applyFont="1" applyBorder="1" applyAlignment="1">
      <alignment horizontal="center" vertical="center" wrapText="1"/>
    </xf>
    <xf numFmtId="3" fontId="51" fillId="0" borderId="9" xfId="0" applyNumberFormat="1" applyFont="1" applyBorder="1" applyAlignment="1">
      <alignment horizontal="center" vertical="center" wrapText="1"/>
    </xf>
    <xf numFmtId="3" fontId="51" fillId="0" borderId="9" xfId="27" applyNumberFormat="1" applyFont="1" applyBorder="1" applyAlignment="1">
      <alignment horizontal="center" vertical="center" wrapText="1"/>
    </xf>
    <xf numFmtId="0" fontId="87" fillId="0" borderId="47" xfId="0" applyFont="1" applyBorder="1" applyAlignment="1">
      <alignment vertical="center" wrapText="1"/>
    </xf>
    <xf numFmtId="0" fontId="87" fillId="0" borderId="102" xfId="0" applyFont="1" applyBorder="1" applyAlignment="1">
      <alignment vertical="center" wrapText="1"/>
    </xf>
    <xf numFmtId="14" fontId="48" fillId="0" borderId="6" xfId="0" applyNumberFormat="1" applyFont="1" applyBorder="1" applyAlignment="1">
      <alignment horizontal="center" vertical="center" wrapText="1"/>
    </xf>
    <xf numFmtId="3" fontId="49" fillId="0" borderId="5" xfId="0" applyNumberFormat="1" applyFont="1" applyBorder="1" applyAlignment="1">
      <alignment vertical="center" wrapText="1"/>
    </xf>
    <xf numFmtId="0" fontId="49" fillId="0" borderId="5" xfId="0" applyFont="1" applyBorder="1" applyAlignment="1">
      <alignment horizontal="left" vertical="center" wrapText="1" indent="1"/>
    </xf>
    <xf numFmtId="0" fontId="49" fillId="2" borderId="5" xfId="0" applyFont="1" applyFill="1" applyBorder="1" applyAlignment="1">
      <alignment horizontal="center" vertical="center" wrapText="1"/>
    </xf>
    <xf numFmtId="0" fontId="49" fillId="2" borderId="5" xfId="0" applyFont="1" applyFill="1" applyBorder="1" applyAlignment="1">
      <alignment vertical="center" wrapText="1"/>
    </xf>
    <xf numFmtId="3" fontId="49" fillId="2" borderId="5" xfId="0" applyNumberFormat="1" applyFont="1" applyFill="1" applyBorder="1" applyAlignment="1">
      <alignment vertical="center" wrapText="1"/>
    </xf>
    <xf numFmtId="0" fontId="51" fillId="0" borderId="5" xfId="0" applyFont="1" applyBorder="1" applyAlignment="1">
      <alignment horizontal="center" wrapText="1"/>
    </xf>
    <xf numFmtId="0" fontId="51" fillId="0" borderId="5" xfId="0" applyFont="1" applyBorder="1" applyAlignment="1">
      <alignment wrapText="1"/>
    </xf>
    <xf numFmtId="3" fontId="51" fillId="0" borderId="5" xfId="0" applyNumberFormat="1" applyFont="1" applyBorder="1" applyAlignment="1">
      <alignment wrapText="1"/>
    </xf>
    <xf numFmtId="0" fontId="49" fillId="0" borderId="5" xfId="0" applyFont="1" applyBorder="1" applyAlignment="1">
      <alignment wrapText="1"/>
    </xf>
    <xf numFmtId="3" fontId="49" fillId="3" borderId="5" xfId="0" applyNumberFormat="1" applyFont="1" applyFill="1" applyBorder="1" applyAlignment="1">
      <alignment vertical="center" wrapText="1"/>
    </xf>
    <xf numFmtId="0" fontId="48" fillId="22" borderId="5" xfId="0" applyFont="1" applyFill="1" applyBorder="1" applyAlignment="1">
      <alignment vertical="center" wrapText="1"/>
    </xf>
    <xf numFmtId="3" fontId="48" fillId="22" borderId="5" xfId="0" applyNumberFormat="1" applyFont="1" applyFill="1" applyBorder="1" applyAlignment="1">
      <alignment vertical="center" wrapText="1"/>
    </xf>
    <xf numFmtId="10" fontId="51" fillId="0" borderId="9" xfId="0" applyNumberFormat="1" applyFont="1" applyBorder="1" applyAlignment="1">
      <alignment horizontal="center" vertical="center" wrapText="1"/>
    </xf>
    <xf numFmtId="10" fontId="51" fillId="22" borderId="9" xfId="0" applyNumberFormat="1" applyFont="1" applyFill="1" applyBorder="1" applyAlignment="1">
      <alignment horizontal="center" vertical="center" wrapText="1"/>
    </xf>
    <xf numFmtId="10" fontId="47" fillId="0" borderId="9" xfId="0" applyNumberFormat="1" applyFont="1" applyBorder="1" applyAlignment="1">
      <alignment horizontal="center" vertical="center" wrapText="1"/>
    </xf>
    <xf numFmtId="10" fontId="47" fillId="0" borderId="0" xfId="0" applyNumberFormat="1" applyFont="1" applyAlignment="1">
      <alignment horizontal="center"/>
    </xf>
    <xf numFmtId="3" fontId="47" fillId="0" borderId="0" xfId="0" applyNumberFormat="1" applyFont="1" applyAlignment="1">
      <alignment horizontal="center"/>
    </xf>
    <xf numFmtId="1" fontId="51" fillId="0" borderId="9" xfId="0" applyNumberFormat="1" applyFont="1" applyBorder="1" applyAlignment="1">
      <alignment horizontal="center" vertical="center" wrapText="1"/>
    </xf>
    <xf numFmtId="1" fontId="47" fillId="0" borderId="0" xfId="0" applyNumberFormat="1" applyFont="1" applyAlignment="1">
      <alignment horizontal="center"/>
    </xf>
    <xf numFmtId="3" fontId="47" fillId="0" borderId="9" xfId="0" applyNumberFormat="1" applyFont="1" applyBorder="1" applyAlignment="1">
      <alignment horizontal="center" vertical="center" wrapText="1"/>
    </xf>
    <xf numFmtId="9" fontId="51" fillId="0" borderId="9" xfId="0" applyNumberFormat="1" applyFont="1" applyBorder="1" applyAlignment="1">
      <alignment horizontal="center" vertical="center" wrapText="1"/>
    </xf>
    <xf numFmtId="3" fontId="47" fillId="0" borderId="0" xfId="0" applyNumberFormat="1" applyFont="1" applyAlignment="1">
      <alignment horizontal="center" vertical="center"/>
    </xf>
    <xf numFmtId="3" fontId="51" fillId="0" borderId="9" xfId="0" applyNumberFormat="1" applyFont="1" applyBorder="1" applyAlignment="1">
      <alignment horizontal="center" vertical="center"/>
    </xf>
    <xf numFmtId="0" fontId="51" fillId="0" borderId="9" xfId="0" applyFont="1" applyBorder="1" applyAlignment="1">
      <alignment horizontal="justify" vertical="center" wrapText="1"/>
    </xf>
    <xf numFmtId="9" fontId="51" fillId="0" borderId="9" xfId="1" applyFont="1" applyFill="1" applyBorder="1" applyAlignment="1">
      <alignment horizontal="center" vertical="center" wrapText="1"/>
    </xf>
    <xf numFmtId="49" fontId="43" fillId="24" borderId="35" xfId="0" applyNumberFormat="1" applyFont="1" applyFill="1" applyBorder="1" applyAlignment="1">
      <alignment horizontal="center" vertical="center" wrapText="1"/>
    </xf>
    <xf numFmtId="0" fontId="43" fillId="24" borderId="35" xfId="0" applyFont="1" applyFill="1" applyBorder="1" applyAlignment="1">
      <alignment vertical="center" wrapText="1"/>
    </xf>
    <xf numFmtId="166" fontId="43" fillId="24" borderId="96" xfId="0" applyNumberFormat="1" applyFont="1" applyFill="1" applyBorder="1" applyAlignment="1">
      <alignment vertical="center" wrapText="1"/>
    </xf>
    <xf numFmtId="0" fontId="49" fillId="0" borderId="0" xfId="0" applyFont="1" applyAlignment="1">
      <alignment vertical="center"/>
    </xf>
    <xf numFmtId="0" fontId="49" fillId="0" borderId="0" xfId="0" applyFont="1"/>
    <xf numFmtId="49" fontId="48" fillId="0" borderId="9" xfId="0" applyNumberFormat="1" applyFont="1" applyBorder="1" applyAlignment="1">
      <alignment horizontal="center" vertical="center" wrapText="1"/>
    </xf>
    <xf numFmtId="3" fontId="49" fillId="0" borderId="9" xfId="0" applyNumberFormat="1" applyFont="1" applyBorder="1" applyAlignment="1">
      <alignment horizontal="right" vertical="center" wrapText="1"/>
    </xf>
    <xf numFmtId="49" fontId="49" fillId="0" borderId="9" xfId="0" applyNumberFormat="1" applyFont="1" applyBorder="1" applyAlignment="1">
      <alignment horizontal="center" vertical="center" wrapText="1"/>
    </xf>
    <xf numFmtId="0" fontId="43" fillId="0" borderId="0" xfId="0" applyFont="1" applyAlignment="1">
      <alignment vertical="center"/>
    </xf>
    <xf numFmtId="49" fontId="43" fillId="0" borderId="39" xfId="0" applyNumberFormat="1" applyFont="1" applyBorder="1" applyAlignment="1">
      <alignment horizontal="center" vertical="center" wrapText="1"/>
    </xf>
    <xf numFmtId="0" fontId="43" fillId="0" borderId="39" xfId="0" applyFont="1" applyBorder="1" applyAlignment="1">
      <alignment vertical="center" wrapText="1"/>
    </xf>
    <xf numFmtId="3" fontId="47" fillId="0" borderId="39" xfId="0" applyNumberFormat="1" applyFont="1" applyBorder="1" applyAlignment="1">
      <alignment vertical="center" wrapText="1"/>
    </xf>
    <xf numFmtId="0" fontId="47" fillId="22" borderId="39" xfId="0" applyFont="1" applyFill="1" applyBorder="1" applyAlignment="1">
      <alignment vertical="center" wrapText="1"/>
    </xf>
    <xf numFmtId="49" fontId="47" fillId="0" borderId="39" xfId="0" applyNumberFormat="1" applyFont="1" applyBorder="1" applyAlignment="1">
      <alignment horizontal="center" vertical="center" wrapText="1"/>
    </xf>
    <xf numFmtId="0" fontId="47" fillId="0" borderId="39" xfId="0" applyFont="1" applyBorder="1" applyAlignment="1">
      <alignment vertical="center" wrapText="1"/>
    </xf>
    <xf numFmtId="0" fontId="47" fillId="0" borderId="39" xfId="0" applyFont="1" applyBorder="1" applyAlignment="1">
      <alignment horizontal="left" vertical="center" wrapText="1" indent="1"/>
    </xf>
    <xf numFmtId="3" fontId="47" fillId="0" borderId="39" xfId="0" applyNumberFormat="1" applyFont="1" applyBorder="1" applyAlignment="1">
      <alignment vertical="center"/>
    </xf>
    <xf numFmtId="49" fontId="49" fillId="0" borderId="39" xfId="0" applyNumberFormat="1" applyFont="1" applyBorder="1" applyAlignment="1">
      <alignment horizontal="center" vertical="center" wrapText="1"/>
    </xf>
    <xf numFmtId="0" fontId="49" fillId="0" borderId="39" xfId="0" applyFont="1" applyBorder="1" applyAlignment="1">
      <alignment horizontal="left" vertical="center" wrapText="1" indent="1"/>
    </xf>
    <xf numFmtId="0" fontId="89" fillId="22" borderId="39" xfId="0" applyFont="1" applyFill="1" applyBorder="1" applyAlignment="1">
      <alignment vertical="center" wrapText="1"/>
    </xf>
    <xf numFmtId="3" fontId="43" fillId="0" borderId="39" xfId="0" applyNumberFormat="1" applyFont="1" applyBorder="1" applyAlignment="1">
      <alignment vertical="center"/>
    </xf>
    <xf numFmtId="49" fontId="50" fillId="0" borderId="30" xfId="0" applyNumberFormat="1" applyFont="1" applyBorder="1" applyAlignment="1">
      <alignment horizontal="center" vertical="center" wrapText="1"/>
    </xf>
    <xf numFmtId="3" fontId="43" fillId="0" borderId="25" xfId="0" applyNumberFormat="1" applyFont="1" applyBorder="1" applyAlignment="1">
      <alignment vertical="center" wrapText="1"/>
    </xf>
    <xf numFmtId="3" fontId="43" fillId="0" borderId="31" xfId="0" applyNumberFormat="1" applyFont="1" applyBorder="1" applyAlignment="1">
      <alignment vertical="center" wrapText="1"/>
    </xf>
    <xf numFmtId="0" fontId="84" fillId="0" borderId="0" xfId="0" applyFont="1" applyAlignment="1"/>
    <xf numFmtId="0" fontId="81" fillId="0" borderId="0" xfId="6" applyFont="1">
      <alignment vertical="center"/>
    </xf>
    <xf numFmtId="0" fontId="80" fillId="0" borderId="0" xfId="0" applyFont="1" applyAlignment="1">
      <alignment horizontal="left" vertical="center"/>
    </xf>
    <xf numFmtId="0" fontId="42" fillId="21" borderId="108" xfId="0" applyFont="1" applyFill="1" applyBorder="1" applyAlignment="1">
      <alignment horizontal="center" vertical="center" wrapText="1"/>
    </xf>
    <xf numFmtId="0" fontId="42" fillId="21" borderId="109" xfId="0" applyFont="1" applyFill="1" applyBorder="1" applyAlignment="1">
      <alignment horizontal="center" vertical="center" wrapText="1"/>
    </xf>
    <xf numFmtId="0" fontId="90" fillId="0" borderId="0" xfId="0" applyFont="1"/>
    <xf numFmtId="0" fontId="51" fillId="22" borderId="25" xfId="0" applyFont="1" applyFill="1" applyBorder="1" applyAlignment="1">
      <alignment vertical="center" wrapText="1"/>
    </xf>
    <xf numFmtId="0" fontId="0" fillId="22" borderId="25" xfId="0" applyFill="1" applyBorder="1" applyAlignment="1">
      <alignment vertical="center" wrapText="1"/>
    </xf>
    <xf numFmtId="0" fontId="50" fillId="22" borderId="10" xfId="0" applyFont="1" applyFill="1" applyBorder="1" applyAlignment="1">
      <alignment horizontal="center" vertical="center"/>
    </xf>
    <xf numFmtId="0" fontId="0" fillId="22" borderId="53" xfId="0" applyFill="1" applyBorder="1" applyAlignment="1">
      <alignment horizontal="center" vertical="center" wrapText="1"/>
    </xf>
    <xf numFmtId="0" fontId="47" fillId="0" borderId="53" xfId="0" applyFont="1" applyBorder="1"/>
    <xf numFmtId="0" fontId="51" fillId="9" borderId="53" xfId="0" applyFont="1" applyFill="1" applyBorder="1" applyAlignment="1">
      <alignment vertical="center" wrapText="1"/>
    </xf>
    <xf numFmtId="14" fontId="48" fillId="0" borderId="53" xfId="0" applyNumberFormat="1" applyFont="1" applyBorder="1" applyAlignment="1">
      <alignment horizontal="center" vertical="center" wrapText="1"/>
    </xf>
    <xf numFmtId="14" fontId="43" fillId="0" borderId="53" xfId="0" applyNumberFormat="1" applyFont="1" applyBorder="1" applyAlignment="1">
      <alignment horizontal="center" vertical="center" wrapText="1"/>
    </xf>
    <xf numFmtId="0" fontId="47" fillId="9" borderId="53" xfId="0" applyFont="1" applyFill="1" applyBorder="1" applyAlignment="1">
      <alignment horizontal="center" vertical="center" wrapText="1"/>
    </xf>
    <xf numFmtId="0" fontId="50" fillId="15" borderId="53" xfId="0" applyFont="1" applyFill="1" applyBorder="1" applyAlignment="1">
      <alignment horizontal="left" vertical="center" wrapText="1"/>
    </xf>
    <xf numFmtId="0" fontId="51" fillId="9" borderId="53" xfId="0" applyFont="1" applyFill="1" applyBorder="1" applyAlignment="1">
      <alignment horizontal="center" vertical="center" wrapText="1"/>
    </xf>
    <xf numFmtId="0" fontId="47" fillId="5" borderId="53" xfId="0" applyFont="1" applyFill="1" applyBorder="1" applyAlignment="1">
      <alignment vertical="center" wrapText="1"/>
    </xf>
    <xf numFmtId="3" fontId="49" fillId="9" borderId="53" xfId="0" applyNumberFormat="1" applyFont="1" applyFill="1" applyBorder="1" applyAlignment="1">
      <alignment vertical="center" wrapText="1"/>
    </xf>
    <xf numFmtId="3" fontId="47" fillId="9" borderId="53" xfId="0" applyNumberFormat="1" applyFont="1" applyFill="1" applyBorder="1" applyAlignment="1">
      <alignment vertical="center" wrapText="1"/>
    </xf>
    <xf numFmtId="0" fontId="78" fillId="9" borderId="53" xfId="0" applyFont="1" applyFill="1" applyBorder="1" applyAlignment="1">
      <alignment vertical="center" wrapText="1"/>
    </xf>
    <xf numFmtId="164" fontId="49" fillId="9" borderId="53" xfId="0" applyNumberFormat="1" applyFont="1" applyFill="1" applyBorder="1" applyAlignment="1">
      <alignment vertical="center" wrapText="1"/>
    </xf>
    <xf numFmtId="164" fontId="47" fillId="9" borderId="53" xfId="0" applyNumberFormat="1" applyFont="1" applyFill="1" applyBorder="1" applyAlignment="1">
      <alignment vertical="center" wrapText="1"/>
    </xf>
    <xf numFmtId="0" fontId="50" fillId="15" borderId="53" xfId="0" applyFont="1" applyFill="1" applyBorder="1" applyAlignment="1">
      <alignment vertical="center" wrapText="1"/>
    </xf>
    <xf numFmtId="3" fontId="49" fillId="9" borderId="111" xfId="0" applyNumberFormat="1" applyFont="1" applyFill="1" applyBorder="1" applyAlignment="1">
      <alignment vertical="center" wrapText="1"/>
    </xf>
    <xf numFmtId="3" fontId="47" fillId="9" borderId="111" xfId="0" applyNumberFormat="1" applyFont="1" applyFill="1" applyBorder="1" applyAlignment="1">
      <alignment horizontal="right" vertical="center" wrapText="1"/>
    </xf>
    <xf numFmtId="0" fontId="47" fillId="5" borderId="53" xfId="0" applyFont="1" applyFill="1" applyBorder="1" applyAlignment="1">
      <alignment horizontal="left"/>
    </xf>
    <xf numFmtId="0" fontId="51" fillId="0" borderId="53" xfId="0" applyFont="1" applyBorder="1" applyAlignment="1">
      <alignment horizontal="center" vertical="center"/>
    </xf>
    <xf numFmtId="0" fontId="51" fillId="0" borderId="53" xfId="0" applyFont="1" applyBorder="1" applyAlignment="1">
      <alignment vertical="center"/>
    </xf>
    <xf numFmtId="0" fontId="51" fillId="5" borderId="53" xfId="0" applyFont="1" applyFill="1" applyBorder="1" applyAlignment="1">
      <alignment horizontal="center" vertical="center"/>
    </xf>
    <xf numFmtId="0" fontId="51" fillId="0" borderId="8" xfId="0" applyFont="1" applyBorder="1" applyAlignment="1">
      <alignment horizontal="center" vertical="center"/>
    </xf>
    <xf numFmtId="0" fontId="51" fillId="0" borderId="8" xfId="0" applyFont="1" applyBorder="1" applyAlignment="1">
      <alignment vertical="center"/>
    </xf>
    <xf numFmtId="0" fontId="51" fillId="5" borderId="8" xfId="0" applyFont="1" applyFill="1" applyBorder="1" applyAlignment="1">
      <alignment horizontal="center" vertical="center"/>
    </xf>
    <xf numFmtId="9" fontId="49" fillId="0" borderId="8" xfId="0" applyNumberFormat="1" applyFont="1" applyBorder="1" applyAlignment="1">
      <alignment vertical="center"/>
    </xf>
    <xf numFmtId="9" fontId="51" fillId="0" borderId="8" xfId="0" applyNumberFormat="1" applyFont="1" applyBorder="1" applyAlignment="1">
      <alignment vertical="center"/>
    </xf>
    <xf numFmtId="0" fontId="43" fillId="9" borderId="9" xfId="0" applyFont="1" applyFill="1" applyBorder="1" applyAlignment="1">
      <alignment vertical="center"/>
    </xf>
    <xf numFmtId="0" fontId="46" fillId="0" borderId="9" xfId="0" applyFont="1" applyBorder="1" applyAlignment="1">
      <alignment horizontal="center" vertical="center" wrapText="1"/>
    </xf>
    <xf numFmtId="0" fontId="43" fillId="0" borderId="9" xfId="0" applyFont="1" applyBorder="1" applyAlignment="1">
      <alignment vertical="center"/>
    </xf>
    <xf numFmtId="0" fontId="46" fillId="0" borderId="9" xfId="0" applyFont="1" applyBorder="1" applyAlignment="1">
      <alignment horizontal="center" vertical="center"/>
    </xf>
    <xf numFmtId="0" fontId="83" fillId="21" borderId="9" xfId="0" applyFont="1" applyFill="1" applyBorder="1" applyAlignment="1">
      <alignment vertical="center"/>
    </xf>
    <xf numFmtId="0" fontId="43" fillId="21" borderId="9" xfId="0" applyFont="1" applyFill="1" applyBorder="1" applyAlignment="1">
      <alignment vertical="center"/>
    </xf>
    <xf numFmtId="0" fontId="43" fillId="21" borderId="9" xfId="0" applyFont="1" applyFill="1" applyBorder="1" applyAlignment="1">
      <alignment horizontal="center" vertical="center"/>
    </xf>
    <xf numFmtId="0" fontId="47" fillId="16" borderId="9" xfId="0" applyFont="1" applyFill="1" applyBorder="1" applyAlignment="1">
      <alignment horizontal="center" vertical="center" wrapText="1"/>
    </xf>
    <xf numFmtId="0" fontId="47" fillId="16" borderId="9" xfId="0" applyFont="1" applyFill="1" applyBorder="1" applyAlignment="1">
      <alignment vertical="center" wrapText="1"/>
    </xf>
    <xf numFmtId="3" fontId="43" fillId="16" borderId="9" xfId="0" applyNumberFormat="1" applyFont="1" applyFill="1" applyBorder="1" applyAlignment="1">
      <alignment horizontal="center" vertical="center" wrapText="1"/>
    </xf>
    <xf numFmtId="3" fontId="43" fillId="16" borderId="9" xfId="0" applyNumberFormat="1" applyFont="1" applyFill="1" applyBorder="1" applyAlignment="1">
      <alignment horizontal="center" vertical="center"/>
    </xf>
    <xf numFmtId="0" fontId="47" fillId="0" borderId="9" xfId="0" applyFont="1" applyBorder="1" applyAlignment="1">
      <alignment horizontal="center" vertical="center"/>
    </xf>
    <xf numFmtId="0" fontId="44" fillId="0" borderId="9" xfId="0" applyFont="1" applyBorder="1" applyAlignment="1">
      <alignment horizontal="left" vertical="center" wrapText="1" indent="2"/>
    </xf>
    <xf numFmtId="3" fontId="47" fillId="0" borderId="9" xfId="0" applyNumberFormat="1" applyFont="1" applyBorder="1" applyAlignment="1">
      <alignment horizontal="center" vertical="center"/>
    </xf>
    <xf numFmtId="3" fontId="44" fillId="8" borderId="9" xfId="0" applyNumberFormat="1" applyFont="1" applyFill="1" applyBorder="1" applyAlignment="1">
      <alignment horizontal="center" vertical="center" wrapText="1"/>
    </xf>
    <xf numFmtId="0" fontId="47" fillId="16" borderId="9" xfId="0" applyFont="1" applyFill="1" applyBorder="1" applyAlignment="1">
      <alignment horizontal="center" vertical="center"/>
    </xf>
    <xf numFmtId="3" fontId="43" fillId="0" borderId="0" xfId="0" applyNumberFormat="1" applyFont="1" applyAlignment="1">
      <alignment horizontal="center" vertical="center" wrapText="1"/>
    </xf>
    <xf numFmtId="3" fontId="47" fillId="11" borderId="9" xfId="0" applyNumberFormat="1" applyFont="1" applyFill="1" applyBorder="1" applyAlignment="1">
      <alignment horizontal="center" vertical="center" wrapText="1"/>
    </xf>
    <xf numFmtId="3" fontId="47" fillId="0" borderId="0" xfId="0" applyNumberFormat="1" applyFont="1" applyAlignment="1">
      <alignment horizontal="center" vertical="center" wrapText="1"/>
    </xf>
    <xf numFmtId="3" fontId="47" fillId="8" borderId="9" xfId="0" applyNumberFormat="1" applyFont="1" applyFill="1" applyBorder="1" applyAlignment="1">
      <alignment horizontal="center" vertical="center" wrapText="1"/>
    </xf>
    <xf numFmtId="0" fontId="83" fillId="21" borderId="9" xfId="0" applyFont="1" applyFill="1" applyBorder="1" applyAlignment="1">
      <alignment horizontal="center" vertical="center"/>
    </xf>
    <xf numFmtId="0" fontId="83" fillId="21" borderId="9" xfId="0" applyFont="1" applyFill="1" applyBorder="1" applyAlignment="1">
      <alignment vertical="center" wrapText="1"/>
    </xf>
    <xf numFmtId="3" fontId="47" fillId="8" borderId="9" xfId="0" applyNumberFormat="1" applyFont="1" applyFill="1" applyBorder="1" applyAlignment="1">
      <alignment horizontal="center" vertical="center"/>
    </xf>
    <xf numFmtId="3" fontId="43" fillId="0" borderId="9" xfId="0" applyNumberFormat="1" applyFont="1" applyBorder="1" applyAlignment="1">
      <alignment horizontal="center" vertical="center"/>
    </xf>
    <xf numFmtId="0" fontId="83" fillId="21" borderId="9" xfId="0" applyFont="1" applyFill="1" applyBorder="1" applyAlignment="1">
      <alignment horizontal="left" vertical="center"/>
    </xf>
    <xf numFmtId="3" fontId="47" fillId="8" borderId="9" xfId="0" applyNumberFormat="1" applyFont="1" applyFill="1" applyBorder="1" applyAlignment="1">
      <alignment vertical="center" wrapText="1"/>
    </xf>
    <xf numFmtId="3" fontId="43" fillId="8" borderId="9" xfId="0" applyNumberFormat="1" applyFont="1" applyFill="1" applyBorder="1" applyAlignment="1">
      <alignment vertical="center" wrapText="1"/>
    </xf>
    <xf numFmtId="3" fontId="43" fillId="8" borderId="9" xfId="0" applyNumberFormat="1" applyFont="1" applyFill="1" applyBorder="1" applyAlignment="1">
      <alignment horizontal="center" vertical="center" wrapText="1"/>
    </xf>
    <xf numFmtId="0" fontId="77" fillId="0" borderId="9" xfId="0" applyFont="1" applyBorder="1" applyAlignment="1">
      <alignment horizontal="left" vertical="center" wrapText="1" indent="2"/>
    </xf>
    <xf numFmtId="3" fontId="43" fillId="0" borderId="9" xfId="0" applyNumberFormat="1" applyFont="1" applyBorder="1" applyAlignment="1">
      <alignment horizontal="center" vertical="center" wrapText="1"/>
    </xf>
    <xf numFmtId="0" fontId="44" fillId="0" borderId="9" xfId="0" applyFont="1" applyBorder="1" applyAlignment="1">
      <alignment horizontal="left" vertical="center" wrapText="1" indent="4"/>
    </xf>
    <xf numFmtId="3" fontId="43" fillId="16" borderId="9" xfId="0" applyNumberFormat="1" applyFont="1" applyFill="1" applyBorder="1" applyAlignment="1">
      <alignment vertical="center" wrapText="1"/>
    </xf>
    <xf numFmtId="3" fontId="43" fillId="16" borderId="9" xfId="0" quotePrefix="1" applyNumberFormat="1" applyFont="1" applyFill="1" applyBorder="1" applyAlignment="1">
      <alignment horizontal="center" vertical="center" wrapText="1"/>
    </xf>
    <xf numFmtId="3" fontId="49" fillId="11" borderId="9" xfId="0" applyNumberFormat="1" applyFont="1" applyFill="1" applyBorder="1" applyAlignment="1">
      <alignment horizontal="center" vertical="center" wrapText="1"/>
    </xf>
    <xf numFmtId="3" fontId="43" fillId="11" borderId="9" xfId="0" applyNumberFormat="1" applyFont="1" applyFill="1" applyBorder="1" applyAlignment="1">
      <alignment horizontal="center" vertical="center" wrapText="1"/>
    </xf>
    <xf numFmtId="3" fontId="43" fillId="11" borderId="9" xfId="0" quotePrefix="1" applyNumberFormat="1" applyFont="1" applyFill="1" applyBorder="1" applyAlignment="1">
      <alignment horizontal="center" vertical="center" wrapText="1"/>
    </xf>
    <xf numFmtId="3" fontId="47" fillId="8" borderId="9" xfId="0" applyNumberFormat="1" applyFont="1" applyFill="1" applyBorder="1" applyAlignment="1">
      <alignment vertical="center"/>
    </xf>
    <xf numFmtId="0" fontId="47" fillId="8" borderId="9" xfId="0" applyFont="1" applyFill="1" applyBorder="1" applyAlignment="1">
      <alignment vertical="center"/>
    </xf>
    <xf numFmtId="0" fontId="47" fillId="8" borderId="9" xfId="0" applyFont="1" applyFill="1" applyBorder="1" applyAlignment="1">
      <alignment horizontal="center" vertical="center"/>
    </xf>
    <xf numFmtId="10" fontId="43" fillId="0" borderId="9" xfId="0" applyNumberFormat="1" applyFont="1" applyBorder="1" applyAlignment="1">
      <alignment horizontal="center" vertical="center"/>
    </xf>
    <xf numFmtId="43" fontId="47" fillId="0" borderId="79" xfId="27" applyFont="1" applyBorder="1" applyAlignment="1">
      <alignment horizontal="right" vertical="center" wrapText="1"/>
    </xf>
    <xf numFmtId="43" fontId="47" fillId="0" borderId="35" xfId="27" applyFont="1" applyBorder="1" applyAlignment="1">
      <alignment horizontal="center" vertical="center" wrapText="1"/>
    </xf>
    <xf numFmtId="43" fontId="47" fillId="0" borderId="96" xfId="27" applyFont="1" applyBorder="1" applyAlignment="1">
      <alignment horizontal="right" vertical="center" wrapText="1"/>
    </xf>
    <xf numFmtId="0" fontId="0" fillId="0" borderId="0" xfId="0"/>
    <xf numFmtId="0" fontId="0" fillId="0" borderId="0" xfId="0" applyAlignment="1">
      <alignment horizontal="center"/>
    </xf>
    <xf numFmtId="0" fontId="19" fillId="0" borderId="0" xfId="0" applyFont="1" applyBorder="1"/>
    <xf numFmtId="0" fontId="19" fillId="0" borderId="0" xfId="0" applyFont="1"/>
    <xf numFmtId="0" fontId="47" fillId="0" borderId="0" xfId="0" applyFont="1"/>
    <xf numFmtId="0" fontId="5" fillId="0" borderId="0" xfId="0" applyFont="1" applyAlignment="1">
      <alignment horizontal="left" vertical="center" wrapText="1"/>
    </xf>
    <xf numFmtId="0" fontId="89" fillId="5" borderId="53" xfId="0" applyNumberFormat="1" applyFont="1" applyFill="1" applyBorder="1" applyAlignment="1">
      <alignment vertical="center" wrapText="1"/>
    </xf>
    <xf numFmtId="0" fontId="47" fillId="9" borderId="53" xfId="0" applyNumberFormat="1" applyFont="1" applyFill="1" applyBorder="1" applyAlignment="1">
      <alignment vertical="center" wrapText="1"/>
    </xf>
    <xf numFmtId="0" fontId="47" fillId="9" borderId="111" xfId="0" applyNumberFormat="1" applyFont="1" applyFill="1" applyBorder="1" applyAlignment="1">
      <alignment horizontal="center" vertical="center" wrapText="1"/>
    </xf>
    <xf numFmtId="0" fontId="47" fillId="9" borderId="111" xfId="0" applyNumberFormat="1" applyFont="1" applyFill="1" applyBorder="1" applyAlignment="1">
      <alignment vertical="center" wrapText="1"/>
    </xf>
    <xf numFmtId="0" fontId="49" fillId="9" borderId="53" xfId="0" applyNumberFormat="1" applyFont="1" applyFill="1" applyBorder="1" applyAlignment="1">
      <alignment vertical="center" wrapText="1"/>
    </xf>
    <xf numFmtId="0" fontId="47" fillId="2" borderId="9" xfId="9" applyFont="1" applyFill="1" applyBorder="1" applyAlignment="1">
      <alignment horizontal="left" vertical="center" indent="1"/>
    </xf>
    <xf numFmtId="0" fontId="49" fillId="2" borderId="9" xfId="9" applyFont="1" applyFill="1" applyBorder="1" applyAlignment="1">
      <alignment horizontal="justify" vertical="center" wrapText="1"/>
    </xf>
    <xf numFmtId="0" fontId="51" fillId="2" borderId="9" xfId="9" applyFont="1" applyFill="1" applyBorder="1" applyAlignment="1">
      <alignment horizontal="justify" vertical="center" wrapText="1"/>
    </xf>
    <xf numFmtId="43" fontId="47" fillId="0" borderId="9" xfId="27" applyFont="1" applyBorder="1" applyAlignment="1">
      <alignment horizontal="left" vertical="center" indent="1"/>
    </xf>
    <xf numFmtId="43" fontId="51" fillId="0" borderId="9" xfId="27" applyFont="1" applyBorder="1" applyAlignment="1">
      <alignment horizontal="justify" vertical="center" wrapText="1"/>
    </xf>
    <xf numFmtId="43" fontId="49" fillId="0" borderId="9" xfId="27" applyFont="1" applyBorder="1" applyAlignment="1">
      <alignment horizontal="justify" vertical="center" wrapText="1"/>
    </xf>
    <xf numFmtId="164" fontId="47" fillId="0" borderId="9" xfId="27" applyNumberFormat="1" applyFont="1" applyBorder="1" applyAlignment="1">
      <alignment horizontal="left" vertical="center" indent="1"/>
    </xf>
    <xf numFmtId="0" fontId="0" fillId="0" borderId="0" xfId="0" applyAlignment="1">
      <alignment horizontal="center"/>
    </xf>
    <xf numFmtId="0" fontId="43" fillId="22" borderId="5" xfId="0" applyFont="1" applyFill="1" applyBorder="1" applyAlignment="1">
      <alignment horizontal="center" vertical="center" wrapText="1"/>
    </xf>
    <xf numFmtId="0" fontId="47" fillId="0" borderId="8" xfId="0" applyFont="1" applyBorder="1" applyAlignment="1">
      <alignment vertical="center" wrapText="1"/>
    </xf>
    <xf numFmtId="0" fontId="47" fillId="0" borderId="9" xfId="0" applyFont="1" applyBorder="1" applyAlignment="1">
      <alignment vertical="center" wrapText="1"/>
    </xf>
    <xf numFmtId="0" fontId="47" fillId="0" borderId="0" xfId="0" applyFont="1"/>
    <xf numFmtId="0" fontId="0" fillId="0" borderId="0" xfId="0" applyFill="1"/>
    <xf numFmtId="3" fontId="47" fillId="5" borderId="5" xfId="0" applyNumberFormat="1" applyFont="1" applyFill="1" applyBorder="1" applyAlignment="1">
      <alignment horizontal="right" vertical="center" wrapText="1"/>
    </xf>
    <xf numFmtId="0" fontId="47" fillId="5" borderId="5" xfId="0" applyFont="1" applyFill="1" applyBorder="1" applyAlignment="1">
      <alignment horizontal="right" vertical="center" wrapText="1"/>
    </xf>
    <xf numFmtId="0" fontId="80" fillId="0" borderId="0" xfId="0" applyFont="1" applyAlignment="1">
      <alignment vertical="center"/>
    </xf>
    <xf numFmtId="0" fontId="92" fillId="0" borderId="0" xfId="0" applyFont="1" applyAlignment="1">
      <alignment vertical="center"/>
    </xf>
    <xf numFmtId="166" fontId="43" fillId="9" borderId="96" xfId="0" applyNumberFormat="1" applyFont="1" applyFill="1" applyBorder="1" applyAlignment="1">
      <alignment horizontal="right" vertical="center" wrapText="1"/>
    </xf>
    <xf numFmtId="43" fontId="43" fillId="9" borderId="96" xfId="27" applyFont="1" applyFill="1" applyBorder="1" applyAlignment="1">
      <alignment horizontal="right" vertical="center" wrapText="1"/>
    </xf>
    <xf numFmtId="0" fontId="43" fillId="9" borderId="35" xfId="0" applyFont="1" applyFill="1" applyBorder="1" applyAlignment="1">
      <alignment horizontal="left" vertical="center" wrapText="1" indent="1"/>
    </xf>
    <xf numFmtId="166" fontId="43" fillId="9" borderId="96" xfId="27" applyNumberFormat="1" applyFont="1" applyFill="1" applyBorder="1" applyAlignment="1">
      <alignment horizontal="right" vertical="center" wrapText="1"/>
    </xf>
    <xf numFmtId="3" fontId="51" fillId="0" borderId="26" xfId="0" applyNumberFormat="1" applyFont="1" applyBorder="1" applyAlignment="1">
      <alignment horizontal="center" vertical="center" wrapText="1"/>
    </xf>
    <xf numFmtId="3" fontId="47" fillId="0" borderId="9" xfId="27" applyNumberFormat="1" applyFont="1" applyBorder="1" applyAlignment="1">
      <alignment vertical="center" wrapText="1"/>
    </xf>
    <xf numFmtId="3" fontId="47" fillId="0" borderId="29" xfId="27" applyNumberFormat="1" applyFont="1" applyBorder="1" applyAlignment="1">
      <alignment vertical="center" wrapText="1"/>
    </xf>
    <xf numFmtId="3" fontId="51" fillId="0" borderId="28" xfId="0" applyNumberFormat="1" applyFont="1" applyBorder="1" applyAlignment="1">
      <alignment horizontal="center" vertical="center" wrapText="1"/>
    </xf>
    <xf numFmtId="0" fontId="83" fillId="23" borderId="5" xfId="0" applyFont="1" applyFill="1" applyBorder="1" applyAlignment="1">
      <alignment horizontal="center" vertical="center" wrapText="1"/>
    </xf>
    <xf numFmtId="43" fontId="47" fillId="0" borderId="56" xfId="27" applyFont="1" applyBorder="1" applyAlignment="1">
      <alignment horizontal="left" vertical="center" indent="1"/>
    </xf>
    <xf numFmtId="43" fontId="51" fillId="0" borderId="56" xfId="27" applyFont="1" applyBorder="1" applyAlignment="1">
      <alignment horizontal="justify" vertical="center" wrapText="1"/>
    </xf>
    <xf numFmtId="0" fontId="94" fillId="0" borderId="0" xfId="0" applyFont="1"/>
    <xf numFmtId="0" fontId="81" fillId="0" borderId="0" xfId="5" applyFont="1" applyFill="1" applyBorder="1" applyAlignment="1">
      <alignment horizontal="left" vertical="center"/>
    </xf>
    <xf numFmtId="0" fontId="81" fillId="0" borderId="0" xfId="5" applyFont="1" applyFill="1" applyBorder="1" applyAlignment="1">
      <alignment horizontal="left" vertical="center" indent="1"/>
    </xf>
    <xf numFmtId="3" fontId="47" fillId="0" borderId="9" xfId="0" applyNumberFormat="1" applyFont="1" applyBorder="1" applyAlignment="1">
      <alignment horizontal="right" vertical="center" wrapText="1"/>
    </xf>
    <xf numFmtId="0" fontId="83" fillId="21" borderId="6" xfId="0" applyFont="1" applyFill="1" applyBorder="1" applyAlignment="1">
      <alignment horizontal="center" vertical="center" wrapText="1"/>
    </xf>
    <xf numFmtId="0" fontId="67" fillId="10" borderId="35" xfId="0" applyFont="1" applyFill="1" applyBorder="1" applyAlignment="1">
      <alignment vertical="center" wrapText="1"/>
    </xf>
    <xf numFmtId="0" fontId="43" fillId="9" borderId="35" xfId="0" applyFont="1" applyFill="1" applyBorder="1" applyAlignment="1">
      <alignment horizontal="center" vertical="center" wrapText="1"/>
    </xf>
    <xf numFmtId="3" fontId="43" fillId="22" borderId="35" xfId="0" applyNumberFormat="1" applyFont="1" applyFill="1" applyBorder="1" applyAlignment="1">
      <alignment vertical="center" wrapText="1"/>
    </xf>
    <xf numFmtId="3" fontId="67" fillId="0" borderId="35" xfId="0" applyNumberFormat="1" applyFont="1" applyBorder="1" applyAlignment="1">
      <alignment vertical="center" wrapText="1"/>
    </xf>
    <xf numFmtId="3" fontId="67" fillId="9" borderId="35" xfId="0" applyNumberFormat="1" applyFont="1" applyFill="1" applyBorder="1" applyAlignment="1">
      <alignment vertical="center" wrapText="1"/>
    </xf>
    <xf numFmtId="3" fontId="67" fillId="10" borderId="35" xfId="0" applyNumberFormat="1" applyFont="1" applyFill="1" applyBorder="1" applyAlignment="1">
      <alignment vertical="center" wrapText="1"/>
    </xf>
    <xf numFmtId="0" fontId="47" fillId="10" borderId="38" xfId="0" applyFont="1" applyFill="1" applyBorder="1" applyAlignment="1">
      <alignment vertical="center" wrapText="1"/>
    </xf>
    <xf numFmtId="3" fontId="47" fillId="0" borderId="38" xfId="0" applyNumberFormat="1" applyFont="1" applyBorder="1" applyAlignment="1">
      <alignment vertical="center" wrapText="1"/>
    </xf>
    <xf numFmtId="3" fontId="43" fillId="22" borderId="38" xfId="0" applyNumberFormat="1" applyFont="1" applyFill="1" applyBorder="1" applyAlignment="1">
      <alignment vertical="center" wrapText="1"/>
    </xf>
    <xf numFmtId="0" fontId="47" fillId="9" borderId="41" xfId="0" applyFont="1" applyFill="1" applyBorder="1" applyAlignment="1">
      <alignment vertical="center" wrapText="1"/>
    </xf>
    <xf numFmtId="0" fontId="98" fillId="22" borderId="41" xfId="0" applyFont="1" applyFill="1" applyBorder="1" applyAlignment="1">
      <alignment vertical="center" wrapText="1"/>
    </xf>
    <xf numFmtId="0" fontId="96" fillId="22" borderId="41" xfId="0" applyFont="1" applyFill="1" applyBorder="1" applyAlignment="1">
      <alignment vertical="center" wrapText="1"/>
    </xf>
    <xf numFmtId="0" fontId="47" fillId="0" borderId="41" xfId="0" applyFont="1" applyBorder="1" applyAlignment="1">
      <alignment horizontal="center" vertical="center"/>
    </xf>
    <xf numFmtId="49" fontId="47" fillId="0" borderId="41" xfId="0" applyNumberFormat="1" applyFont="1" applyBorder="1" applyAlignment="1">
      <alignment horizontal="center" vertical="center"/>
    </xf>
    <xf numFmtId="1" fontId="48" fillId="5" borderId="5" xfId="7" applyNumberFormat="1" applyFont="1" applyFill="1" applyBorder="1" applyAlignment="1">
      <alignment horizontal="center" vertical="center"/>
      <protection locked="0"/>
    </xf>
    <xf numFmtId="3" fontId="48" fillId="5" borderId="5" xfId="7" applyFont="1" applyFill="1" applyBorder="1" applyAlignment="1">
      <alignment vertical="center"/>
      <protection locked="0"/>
    </xf>
    <xf numFmtId="3" fontId="99" fillId="14" borderId="5" xfId="7" applyFont="1" applyFill="1" applyBorder="1" applyAlignment="1">
      <alignment horizontal="center" vertical="center"/>
      <protection locked="0"/>
    </xf>
    <xf numFmtId="3" fontId="47" fillId="0" borderId="5" xfId="0" quotePrefix="1" applyNumberFormat="1" applyFont="1" applyBorder="1" applyAlignment="1">
      <alignment vertical="center"/>
    </xf>
    <xf numFmtId="0" fontId="47" fillId="0" borderId="5" xfId="0" quotePrefix="1" applyFont="1" applyBorder="1" applyAlignment="1">
      <alignment horizontal="right" vertical="center" wrapText="1"/>
    </xf>
    <xf numFmtId="3" fontId="47" fillId="0" borderId="5" xfId="0" quotePrefix="1" applyNumberFormat="1" applyFont="1" applyBorder="1" applyAlignment="1">
      <alignment horizontal="right" vertical="center" wrapText="1"/>
    </xf>
    <xf numFmtId="3" fontId="47" fillId="0" borderId="5" xfId="0" quotePrefix="1" applyNumberFormat="1" applyFont="1" applyBorder="1" applyAlignment="1">
      <alignment vertical="center" wrapText="1"/>
    </xf>
    <xf numFmtId="3" fontId="47" fillId="0" borderId="5" xfId="0" applyNumberFormat="1" applyFont="1" applyBorder="1" applyAlignment="1">
      <alignment vertical="center"/>
    </xf>
    <xf numFmtId="0" fontId="47" fillId="0" borderId="5" xfId="0" quotePrefix="1" applyFont="1" applyBorder="1" applyAlignment="1">
      <alignment horizontal="right" vertical="center"/>
    </xf>
    <xf numFmtId="0" fontId="50" fillId="0" borderId="9" xfId="0" applyFont="1" applyBorder="1" applyAlignment="1">
      <alignment horizontal="center" vertical="center" wrapText="1"/>
    </xf>
    <xf numFmtId="0" fontId="50" fillId="0" borderId="9" xfId="0" applyFont="1" applyBorder="1" applyAlignment="1">
      <alignment wrapText="1"/>
    </xf>
    <xf numFmtId="0" fontId="83" fillId="23" borderId="44" xfId="0" applyFont="1" applyFill="1" applyBorder="1" applyAlignment="1">
      <alignment horizontal="center" vertical="center" wrapText="1"/>
    </xf>
    <xf numFmtId="0" fontId="95" fillId="23" borderId="44" xfId="0" applyFont="1" applyFill="1" applyBorder="1" applyAlignment="1">
      <alignment horizontal="center" vertical="center" wrapText="1"/>
    </xf>
    <xf numFmtId="0" fontId="101" fillId="23" borderId="44" xfId="0" applyFont="1" applyFill="1" applyBorder="1" applyAlignment="1">
      <alignment horizontal="center" vertical="center" wrapText="1"/>
    </xf>
    <xf numFmtId="14" fontId="48" fillId="0" borderId="9" xfId="10" applyNumberFormat="1" applyFont="1" applyBorder="1" applyAlignment="1">
      <alignment horizontal="center" vertical="center" wrapText="1"/>
    </xf>
    <xf numFmtId="0" fontId="49" fillId="0" borderId="9" xfId="0" applyFont="1" applyBorder="1"/>
    <xf numFmtId="43" fontId="49" fillId="0" borderId="9" xfId="27" applyFont="1" applyBorder="1"/>
    <xf numFmtId="0" fontId="49" fillId="0" borderId="9" xfId="0" applyFont="1" applyBorder="1" applyAlignment="1">
      <alignment horizontal="left" indent="2"/>
    </xf>
    <xf numFmtId="43" fontId="49" fillId="5" borderId="9" xfId="27" applyFont="1" applyFill="1" applyBorder="1"/>
    <xf numFmtId="0" fontId="49" fillId="0" borderId="9" xfId="0" applyFont="1" applyBorder="1" applyAlignment="1">
      <alignment horizontal="left" wrapText="1" indent="2"/>
    </xf>
    <xf numFmtId="0" fontId="49" fillId="0" borderId="9" xfId="27" applyNumberFormat="1" applyFont="1" applyBorder="1"/>
    <xf numFmtId="0" fontId="49" fillId="5" borderId="9" xfId="0" applyFont="1" applyFill="1" applyBorder="1"/>
    <xf numFmtId="0" fontId="49" fillId="0" borderId="9" xfId="0" applyFont="1" applyBorder="1" applyAlignment="1">
      <alignment horizontal="left" indent="4"/>
    </xf>
    <xf numFmtId="4" fontId="49" fillId="0" borderId="9" xfId="0" applyNumberFormat="1" applyFont="1" applyBorder="1"/>
    <xf numFmtId="0" fontId="49" fillId="0" borderId="9" xfId="0" applyFont="1" applyBorder="1" applyAlignment="1">
      <alignment horizontal="center"/>
    </xf>
    <xf numFmtId="4" fontId="48" fillId="0" borderId="9" xfId="0" applyNumberFormat="1" applyFont="1" applyBorder="1"/>
    <xf numFmtId="0" fontId="48" fillId="0" borderId="10" xfId="0" applyFont="1" applyBorder="1" applyAlignment="1">
      <alignment horizontal="center" vertical="center" wrapText="1"/>
    </xf>
    <xf numFmtId="0" fontId="47" fillId="0" borderId="9" xfId="0" applyFont="1" applyBorder="1" applyAlignment="1">
      <alignment horizontal="center"/>
    </xf>
    <xf numFmtId="0" fontId="49" fillId="0" borderId="9" xfId="0" applyNumberFormat="1" applyFont="1" applyBorder="1"/>
    <xf numFmtId="3" fontId="49" fillId="0" borderId="9" xfId="0" applyNumberFormat="1" applyFont="1" applyBorder="1"/>
    <xf numFmtId="0" fontId="49" fillId="0" borderId="9" xfId="0" applyFont="1" applyBorder="1" applyAlignment="1">
      <alignment horizontal="left" wrapText="1"/>
    </xf>
    <xf numFmtId="0" fontId="48" fillId="0" borderId="9" xfId="0" applyFont="1" applyBorder="1"/>
    <xf numFmtId="0" fontId="43" fillId="22" borderId="9" xfId="0" applyFont="1" applyFill="1" applyBorder="1" applyAlignment="1">
      <alignment horizontal="center"/>
    </xf>
    <xf numFmtId="0" fontId="48" fillId="22" borderId="9" xfId="0" applyFont="1" applyFill="1" applyBorder="1" applyAlignment="1">
      <alignment wrapText="1"/>
    </xf>
    <xf numFmtId="4" fontId="48" fillId="22" borderId="9" xfId="0" applyNumberFormat="1" applyFont="1" applyFill="1" applyBorder="1"/>
    <xf numFmtId="0" fontId="48" fillId="22" borderId="9" xfId="0" applyFont="1" applyFill="1" applyBorder="1"/>
    <xf numFmtId="0" fontId="48" fillId="22" borderId="9" xfId="0" applyFont="1" applyFill="1" applyBorder="1" applyAlignment="1">
      <alignment horizontal="right"/>
    </xf>
    <xf numFmtId="0" fontId="57" fillId="0" borderId="14" xfId="11" applyFont="1" applyBorder="1" applyAlignment="1">
      <alignment wrapText="1"/>
    </xf>
    <xf numFmtId="0" fontId="49" fillId="0" borderId="14" xfId="0" applyFont="1" applyBorder="1" applyAlignment="1">
      <alignment horizontal="left" wrapText="1"/>
    </xf>
    <xf numFmtId="49" fontId="99" fillId="5" borderId="9" xfId="11" applyNumberFormat="1" applyFont="1" applyFill="1" applyBorder="1" applyAlignment="1">
      <alignment horizontal="center" vertical="center" wrapText="1"/>
    </xf>
    <xf numFmtId="49" fontId="48" fillId="5" borderId="9" xfId="11" applyNumberFormat="1" applyFont="1" applyFill="1" applyBorder="1" applyAlignment="1">
      <alignment horizontal="center" vertical="center" wrapText="1"/>
    </xf>
    <xf numFmtId="0" fontId="49" fillId="8" borderId="9" xfId="11" applyFont="1" applyFill="1" applyBorder="1" applyAlignment="1">
      <alignment wrapText="1"/>
    </xf>
    <xf numFmtId="0" fontId="48" fillId="0" borderId="9" xfId="11" applyFont="1" applyBorder="1" applyAlignment="1">
      <alignment horizontal="center" wrapText="1"/>
    </xf>
    <xf numFmtId="0" fontId="49" fillId="0" borderId="9" xfId="11" applyFont="1" applyBorder="1" applyAlignment="1">
      <alignment wrapText="1"/>
    </xf>
    <xf numFmtId="0" fontId="48" fillId="8" borderId="9" xfId="11" applyFont="1" applyFill="1" applyBorder="1" applyAlignment="1">
      <alignment horizontal="center" wrapText="1"/>
    </xf>
    <xf numFmtId="0" fontId="49" fillId="11" borderId="9" xfId="11" applyFont="1" applyFill="1" applyBorder="1" applyAlignment="1">
      <alignment wrapText="1"/>
    </xf>
    <xf numFmtId="4" fontId="49" fillId="0" borderId="9" xfId="11" applyNumberFormat="1" applyFont="1" applyBorder="1" applyAlignment="1">
      <alignment wrapText="1"/>
    </xf>
    <xf numFmtId="0" fontId="48" fillId="11" borderId="9" xfId="12" applyFont="1" applyFill="1" applyBorder="1" applyAlignment="1">
      <alignment horizontal="center" vertical="center" wrapText="1"/>
    </xf>
    <xf numFmtId="0" fontId="48" fillId="0" borderId="9" xfId="0" applyFont="1" applyBorder="1" applyAlignment="1">
      <alignment horizontal="left" indent="1"/>
    </xf>
    <xf numFmtId="0" fontId="48" fillId="11" borderId="9" xfId="0" applyFont="1" applyFill="1" applyBorder="1" applyAlignment="1">
      <alignment horizontal="left" indent="1"/>
    </xf>
    <xf numFmtId="0" fontId="48" fillId="11" borderId="63" xfId="4" applyFont="1" applyFill="1" applyBorder="1" applyAlignment="1">
      <alignment horizontal="center" vertical="center" wrapText="1"/>
    </xf>
    <xf numFmtId="0" fontId="48" fillId="0" borderId="64" xfId="13" applyFont="1" applyFill="1" applyBorder="1" applyAlignment="1">
      <alignment horizontal="center" vertical="center" wrapText="1"/>
    </xf>
    <xf numFmtId="0" fontId="48" fillId="11" borderId="64" xfId="4" applyFont="1" applyFill="1" applyBorder="1" applyAlignment="1">
      <alignment horizontal="center" vertical="center" wrapText="1"/>
    </xf>
    <xf numFmtId="0" fontId="48" fillId="0" borderId="126" xfId="13" applyFont="1" applyFill="1" applyBorder="1" applyAlignment="1">
      <alignment horizontal="center" vertical="center" wrapText="1"/>
    </xf>
    <xf numFmtId="0" fontId="49" fillId="0" borderId="127" xfId="4" quotePrefix="1" applyFont="1" applyBorder="1" applyAlignment="1">
      <alignment horizontal="center" vertical="center"/>
    </xf>
    <xf numFmtId="0" fontId="48" fillId="0" borderId="26" xfId="4" quotePrefix="1" applyFont="1" applyBorder="1" applyAlignment="1">
      <alignment horizontal="center" vertical="center"/>
    </xf>
    <xf numFmtId="0" fontId="48" fillId="0" borderId="8" xfId="4" applyFont="1" applyBorder="1" applyAlignment="1">
      <alignment horizontal="left" vertical="center" wrapText="1" indent="1"/>
    </xf>
    <xf numFmtId="3" fontId="49" fillId="0" borderId="8" xfId="7" applyFont="1" applyFill="1" applyBorder="1" applyAlignment="1">
      <alignment horizontal="center" vertical="center"/>
      <protection locked="0"/>
    </xf>
    <xf numFmtId="3" fontId="49" fillId="2" borderId="8" xfId="7" applyFont="1" applyFill="1" applyBorder="1" applyAlignment="1">
      <alignment horizontal="center" vertical="center"/>
      <protection locked="0"/>
    </xf>
    <xf numFmtId="3" fontId="49" fillId="2" borderId="27" xfId="7" applyFont="1" applyFill="1" applyBorder="1" applyAlignment="1">
      <alignment horizontal="center" vertical="center"/>
      <protection locked="0"/>
    </xf>
    <xf numFmtId="0" fontId="49" fillId="0" borderId="9" xfId="4" applyFont="1" applyBorder="1" applyAlignment="1">
      <alignment horizontal="left" vertical="center" wrapText="1" indent="2"/>
    </xf>
    <xf numFmtId="3" fontId="49" fillId="0" borderId="9" xfId="7" applyFont="1" applyFill="1" applyBorder="1" applyAlignment="1">
      <alignment horizontal="center" vertical="center"/>
      <protection locked="0"/>
    </xf>
    <xf numFmtId="3" fontId="49" fillId="0" borderId="29" xfId="7" applyFont="1" applyFill="1" applyBorder="1" applyAlignment="1">
      <alignment horizontal="center" vertical="center"/>
      <protection locked="0"/>
    </xf>
    <xf numFmtId="0" fontId="49" fillId="0" borderId="25" xfId="4" applyFont="1" applyBorder="1" applyAlignment="1">
      <alignment horizontal="left" vertical="center" wrapText="1" indent="2"/>
    </xf>
    <xf numFmtId="3" fontId="49" fillId="0" borderId="25" xfId="7" applyFont="1" applyFill="1" applyBorder="1" applyAlignment="1">
      <alignment horizontal="center" vertical="center"/>
      <protection locked="0"/>
    </xf>
    <xf numFmtId="3" fontId="85" fillId="2" borderId="25" xfId="7" applyFont="1" applyFill="1" applyBorder="1" applyAlignment="1">
      <alignment horizontal="center" vertical="center"/>
      <protection locked="0"/>
    </xf>
    <xf numFmtId="3" fontId="85" fillId="2" borderId="31" xfId="7" applyFont="1" applyFill="1" applyBorder="1" applyAlignment="1">
      <alignment horizontal="center" vertical="center"/>
      <protection locked="0"/>
    </xf>
    <xf numFmtId="0" fontId="48" fillId="0" borderId="9" xfId="13" applyFont="1" applyFill="1" applyBorder="1" applyAlignment="1">
      <alignment horizontal="center" vertical="center" wrapText="1"/>
    </xf>
    <xf numFmtId="3" fontId="49" fillId="2" borderId="9" xfId="7" applyFont="1" applyFill="1" applyBorder="1" applyAlignment="1">
      <alignment horizontal="center" vertical="center"/>
      <protection locked="0"/>
    </xf>
    <xf numFmtId="0" fontId="48" fillId="0" borderId="9" xfId="4" applyFont="1" applyBorder="1" applyAlignment="1">
      <alignment horizontal="left" vertical="center" wrapText="1" indent="1"/>
    </xf>
    <xf numFmtId="0" fontId="48" fillId="0" borderId="28" xfId="4" quotePrefix="1" applyFont="1" applyBorder="1" applyAlignment="1">
      <alignment horizontal="center" vertical="center"/>
    </xf>
    <xf numFmtId="0" fontId="48" fillId="0" borderId="30" xfId="4" quotePrefix="1" applyFont="1" applyBorder="1" applyAlignment="1">
      <alignment horizontal="center" vertical="center"/>
    </xf>
    <xf numFmtId="0" fontId="48" fillId="0" borderId="25" xfId="4" applyFont="1" applyBorder="1" applyAlignment="1">
      <alignment horizontal="left" vertical="center" wrapText="1" indent="1"/>
    </xf>
    <xf numFmtId="3" fontId="48" fillId="0" borderId="25" xfId="7" applyFont="1" applyFill="1" applyBorder="1" applyAlignment="1">
      <alignment horizontal="center" vertical="center"/>
      <protection locked="0"/>
    </xf>
    <xf numFmtId="3" fontId="48" fillId="2" borderId="25" xfId="7" applyFont="1" applyFill="1" applyBorder="1" applyAlignment="1">
      <alignment horizontal="center" vertical="center"/>
      <protection locked="0"/>
    </xf>
    <xf numFmtId="3" fontId="48" fillId="2" borderId="31" xfId="7" applyFont="1" applyFill="1" applyBorder="1" applyAlignment="1">
      <alignment horizontal="center" vertical="center"/>
      <protection locked="0"/>
    </xf>
    <xf numFmtId="0" fontId="49" fillId="0" borderId="28" xfId="6" applyFont="1" applyBorder="1">
      <alignment vertical="center"/>
    </xf>
    <xf numFmtId="0" fontId="48" fillId="0" borderId="29" xfId="13" applyFont="1" applyFill="1" applyBorder="1" applyAlignment="1">
      <alignment horizontal="center" vertical="center" wrapText="1"/>
    </xf>
    <xf numFmtId="0" fontId="49" fillId="0" borderId="25" xfId="4" quotePrefix="1" applyFont="1" applyBorder="1" applyAlignment="1">
      <alignment horizontal="center" vertical="center"/>
    </xf>
    <xf numFmtId="0" fontId="49" fillId="0" borderId="31" xfId="4" quotePrefix="1" applyFont="1" applyBorder="1" applyAlignment="1">
      <alignment horizontal="center" vertical="center"/>
    </xf>
    <xf numFmtId="0" fontId="48" fillId="0" borderId="52" xfId="13" applyFont="1" applyFill="1" applyBorder="1" applyAlignment="1">
      <alignment horizontal="center" vertical="center" wrapText="1"/>
    </xf>
    <xf numFmtId="0" fontId="48" fillId="0" borderId="128" xfId="13" applyFont="1" applyFill="1" applyBorder="1" applyAlignment="1">
      <alignment horizontal="center" vertical="center" wrapText="1"/>
    </xf>
    <xf numFmtId="0" fontId="49" fillId="0" borderId="129" xfId="4" quotePrefix="1" applyFont="1" applyBorder="1" applyAlignment="1">
      <alignment horizontal="center" vertical="center"/>
    </xf>
    <xf numFmtId="0" fontId="48" fillId="0" borderId="52" xfId="4" quotePrefix="1" applyFont="1" applyBorder="1" applyAlignment="1">
      <alignment horizontal="center" vertical="center"/>
    </xf>
    <xf numFmtId="0" fontId="48" fillId="0" borderId="53" xfId="4" applyFont="1" applyBorder="1" applyAlignment="1">
      <alignment horizontal="left" vertical="center" wrapText="1" indent="1"/>
    </xf>
    <xf numFmtId="3" fontId="48" fillId="0" borderId="53" xfId="7" applyFont="1" applyFill="1" applyBorder="1" applyAlignment="1">
      <alignment horizontal="center" vertical="center"/>
      <protection locked="0"/>
    </xf>
    <xf numFmtId="3" fontId="48" fillId="0" borderId="128" xfId="7" applyFont="1" applyFill="1" applyBorder="1" applyAlignment="1">
      <alignment horizontal="center" vertical="center"/>
      <protection locked="0"/>
    </xf>
    <xf numFmtId="0" fontId="50" fillId="0" borderId="55" xfId="0" applyFont="1" applyBorder="1" applyAlignment="1">
      <alignment horizontal="center" vertical="center" wrapText="1"/>
    </xf>
    <xf numFmtId="0" fontId="51" fillId="0" borderId="56" xfId="0" applyFont="1" applyBorder="1" applyAlignment="1">
      <alignment wrapText="1"/>
    </xf>
    <xf numFmtId="43" fontId="47" fillId="0" borderId="56" xfId="27" applyFont="1" applyBorder="1" applyAlignment="1">
      <alignment wrapText="1"/>
    </xf>
    <xf numFmtId="10" fontId="47" fillId="0" borderId="130" xfId="1" applyNumberFormat="1" applyFont="1" applyBorder="1" applyAlignment="1">
      <alignment wrapText="1"/>
    </xf>
    <xf numFmtId="0" fontId="47" fillId="0" borderId="136" xfId="0" applyFont="1" applyBorder="1" applyAlignment="1">
      <alignment horizontal="center" vertical="center"/>
    </xf>
    <xf numFmtId="0" fontId="47" fillId="0" borderId="137" xfId="0" applyFont="1" applyBorder="1" applyAlignment="1">
      <alignment horizontal="center" vertical="center"/>
    </xf>
    <xf numFmtId="0" fontId="47" fillId="9" borderId="9" xfId="0" applyFont="1" applyFill="1" applyBorder="1" applyAlignment="1">
      <alignment vertical="center" wrapText="1"/>
    </xf>
    <xf numFmtId="49" fontId="50" fillId="22" borderId="30" xfId="0" applyNumberFormat="1" applyFont="1" applyFill="1" applyBorder="1" applyAlignment="1">
      <alignment horizontal="center" vertical="center" wrapText="1"/>
    </xf>
    <xf numFmtId="3" fontId="43" fillId="22" borderId="25" xfId="27" applyNumberFormat="1" applyFont="1" applyFill="1" applyBorder="1" applyAlignment="1">
      <alignment vertical="center" wrapText="1"/>
    </xf>
    <xf numFmtId="3" fontId="43" fillId="22" borderId="25" xfId="0" applyNumberFormat="1" applyFont="1" applyFill="1" applyBorder="1" applyAlignment="1">
      <alignment vertical="center" wrapText="1"/>
    </xf>
    <xf numFmtId="3" fontId="43" fillId="22" borderId="31" xfId="0" applyNumberFormat="1" applyFont="1" applyFill="1" applyBorder="1" applyAlignment="1">
      <alignment vertical="center" wrapText="1"/>
    </xf>
    <xf numFmtId="3" fontId="50" fillId="22" borderId="30" xfId="0" applyNumberFormat="1" applyFont="1" applyFill="1" applyBorder="1" applyAlignment="1">
      <alignment horizontal="center" vertical="center" wrapText="1"/>
    </xf>
    <xf numFmtId="3" fontId="47" fillId="9" borderId="9" xfId="27" applyNumberFormat="1" applyFont="1" applyFill="1" applyBorder="1" applyAlignment="1">
      <alignment vertical="center" wrapText="1"/>
    </xf>
    <xf numFmtId="3" fontId="47" fillId="9" borderId="9" xfId="0" applyNumberFormat="1" applyFont="1" applyFill="1" applyBorder="1" applyAlignment="1">
      <alignment vertical="center" wrapText="1"/>
    </xf>
    <xf numFmtId="0" fontId="51" fillId="0" borderId="0" xfId="0" applyFont="1" applyAlignment="1">
      <alignment horizontal="center" vertical="center" wrapText="1"/>
    </xf>
    <xf numFmtId="0" fontId="51" fillId="22" borderId="5" xfId="0" applyFont="1" applyFill="1" applyBorder="1" applyAlignment="1">
      <alignment horizontal="center" vertical="center" wrapText="1"/>
    </xf>
    <xf numFmtId="0" fontId="50" fillId="22" borderId="5" xfId="0" applyFont="1" applyFill="1" applyBorder="1" applyAlignment="1">
      <alignment vertical="center" wrapText="1"/>
    </xf>
    <xf numFmtId="3" fontId="43" fillId="22" borderId="5" xfId="0" quotePrefix="1" applyNumberFormat="1" applyFont="1" applyFill="1" applyBorder="1" applyAlignment="1">
      <alignment vertical="center"/>
    </xf>
    <xf numFmtId="0" fontId="32" fillId="0" borderId="0" xfId="0" applyFont="1" applyAlignment="1">
      <alignment vertical="center" wrapText="1"/>
    </xf>
    <xf numFmtId="3" fontId="46" fillId="0" borderId="0" xfId="0" applyNumberFormat="1" applyFont="1"/>
    <xf numFmtId="0" fontId="47" fillId="0" borderId="8" xfId="0" applyFont="1" applyBorder="1" applyAlignment="1">
      <alignment horizontal="center" vertical="center"/>
    </xf>
    <xf numFmtId="0" fontId="43" fillId="22" borderId="9" xfId="0" applyFont="1" applyFill="1" applyBorder="1" applyAlignment="1">
      <alignment horizontal="center" vertical="center"/>
    </xf>
    <xf numFmtId="3" fontId="57" fillId="0" borderId="8" xfId="0" applyNumberFormat="1" applyFont="1" applyBorder="1" applyAlignment="1">
      <alignment horizontal="right" vertical="center" wrapText="1" readingOrder="1"/>
    </xf>
    <xf numFmtId="0" fontId="47" fillId="22" borderId="9" xfId="0" applyFont="1" applyFill="1" applyBorder="1" applyAlignment="1">
      <alignment horizontal="center" vertical="center"/>
    </xf>
    <xf numFmtId="0" fontId="105" fillId="23" borderId="21" xfId="0" applyFont="1" applyFill="1" applyBorder="1" applyAlignment="1">
      <alignment horizontal="center" vertical="center" wrapText="1"/>
    </xf>
    <xf numFmtId="0" fontId="105" fillId="23" borderId="5" xfId="0" applyFont="1" applyFill="1" applyBorder="1" applyAlignment="1">
      <alignment horizontal="center" vertical="center" wrapText="1"/>
    </xf>
    <xf numFmtId="3" fontId="49" fillId="0" borderId="9" xfId="11" applyNumberFormat="1" applyFont="1" applyBorder="1" applyAlignment="1">
      <alignment wrapText="1"/>
    </xf>
    <xf numFmtId="3" fontId="49" fillId="11" borderId="9" xfId="11" applyNumberFormat="1" applyFont="1" applyFill="1" applyBorder="1" applyAlignment="1">
      <alignment wrapText="1"/>
    </xf>
    <xf numFmtId="3" fontId="47" fillId="0" borderId="8" xfId="0" applyNumberFormat="1" applyFont="1" applyBorder="1"/>
    <xf numFmtId="3" fontId="47" fillId="0" borderId="27" xfId="0" applyNumberFormat="1" applyFont="1" applyBorder="1"/>
    <xf numFmtId="3" fontId="47" fillId="0" borderId="25" xfId="0" applyNumberFormat="1" applyFont="1" applyBorder="1"/>
    <xf numFmtId="3" fontId="47" fillId="0" borderId="31" xfId="0" applyNumberFormat="1" applyFont="1" applyBorder="1"/>
    <xf numFmtId="49" fontId="98" fillId="22" borderId="41" xfId="0" applyNumberFormat="1" applyFont="1" applyFill="1" applyBorder="1" applyAlignment="1">
      <alignment horizontal="center" vertical="center"/>
    </xf>
    <xf numFmtId="0" fontId="96" fillId="22" borderId="41" xfId="0" applyFont="1" applyFill="1" applyBorder="1" applyAlignment="1">
      <alignment horizontal="center" vertical="center"/>
    </xf>
    <xf numFmtId="0" fontId="0" fillId="22" borderId="0" xfId="0" applyFont="1" applyFill="1"/>
    <xf numFmtId="0" fontId="80" fillId="22" borderId="0" xfId="0" applyFont="1" applyFill="1"/>
    <xf numFmtId="0" fontId="100" fillId="22" borderId="0" xfId="0" applyFont="1" applyFill="1"/>
    <xf numFmtId="0" fontId="46" fillId="22" borderId="0" xfId="0" applyFont="1" applyFill="1"/>
    <xf numFmtId="0" fontId="108" fillId="22" borderId="0" xfId="2" applyFont="1" applyFill="1" applyBorder="1"/>
    <xf numFmtId="0" fontId="109" fillId="22" borderId="0" xfId="2" applyFont="1" applyFill="1" applyBorder="1"/>
    <xf numFmtId="0" fontId="108" fillId="22" borderId="0" xfId="2" applyFont="1" applyFill="1" applyBorder="1" applyAlignment="1"/>
    <xf numFmtId="0" fontId="107" fillId="22" borderId="0" xfId="2" applyFont="1" applyFill="1" applyBorder="1" applyAlignment="1">
      <alignment horizontal="left" vertical="center"/>
    </xf>
    <xf numFmtId="0" fontId="0" fillId="22" borderId="0" xfId="0" applyFont="1" applyFill="1" applyAlignment="1">
      <alignment horizontal="left" vertical="center"/>
    </xf>
    <xf numFmtId="0" fontId="108" fillId="22" borderId="0" xfId="2" quotePrefix="1" applyFont="1" applyFill="1" applyBorder="1" applyAlignment="1"/>
    <xf numFmtId="9" fontId="0" fillId="0" borderId="0" xfId="1" applyFont="1"/>
    <xf numFmtId="3" fontId="51" fillId="0" borderId="9" xfId="0" applyNumberFormat="1" applyFont="1" applyBorder="1" applyAlignment="1">
      <alignment wrapText="1"/>
    </xf>
    <xf numFmtId="3" fontId="51" fillId="18" borderId="9" xfId="0" applyNumberFormat="1" applyFont="1" applyFill="1" applyBorder="1"/>
    <xf numFmtId="3" fontId="50" fillId="5" borderId="9" xfId="0" applyNumberFormat="1" applyFont="1" applyFill="1" applyBorder="1" applyAlignment="1">
      <alignment wrapText="1"/>
    </xf>
    <xf numFmtId="3" fontId="50" fillId="0" borderId="9" xfId="0" applyNumberFormat="1" applyFont="1" applyBorder="1"/>
    <xf numFmtId="0" fontId="108" fillId="22" borderId="0" xfId="2" applyFont="1" applyFill="1" applyBorder="1" applyAlignment="1"/>
    <xf numFmtId="0" fontId="108" fillId="22" borderId="0" xfId="2" applyFont="1" applyFill="1" applyBorder="1" applyAlignment="1">
      <alignment horizontal="left" vertical="center"/>
    </xf>
    <xf numFmtId="0" fontId="108" fillId="22" borderId="0" xfId="2" applyFont="1" applyFill="1" applyBorder="1"/>
    <xf numFmtId="0" fontId="80" fillId="22" borderId="0" xfId="0" applyFont="1" applyFill="1" applyAlignment="1">
      <alignment horizontal="center"/>
    </xf>
    <xf numFmtId="0" fontId="0" fillId="22" borderId="0" xfId="0" applyFont="1" applyFill="1" applyAlignment="1">
      <alignment horizontal="center"/>
    </xf>
    <xf numFmtId="0" fontId="108" fillId="22" borderId="0" xfId="20" applyFont="1" applyFill="1" applyBorder="1" applyAlignment="1">
      <alignment horizontal="left" vertical="center" wrapText="1"/>
    </xf>
    <xf numFmtId="0" fontId="49" fillId="0" borderId="0" xfId="0" applyFont="1" applyAlignment="1">
      <alignment horizontal="center" vertical="center" wrapText="1"/>
    </xf>
    <xf numFmtId="0" fontId="49" fillId="0" borderId="1" xfId="0" applyFont="1" applyBorder="1" applyAlignment="1">
      <alignment horizontal="center" vertical="center" wrapText="1"/>
    </xf>
    <xf numFmtId="0" fontId="49" fillId="0" borderId="0" xfId="0" applyFont="1" applyBorder="1" applyAlignment="1">
      <alignment horizontal="center" vertical="center" wrapText="1"/>
    </xf>
    <xf numFmtId="0" fontId="54" fillId="21" borderId="103" xfId="0" applyFont="1" applyFill="1" applyBorder="1" applyAlignment="1">
      <alignment horizontal="center" vertical="center" wrapText="1"/>
    </xf>
    <xf numFmtId="0" fontId="54" fillId="21" borderId="104" xfId="0" applyFont="1" applyFill="1" applyBorder="1" applyAlignment="1">
      <alignment horizontal="center" vertical="center" wrapText="1"/>
    </xf>
    <xf numFmtId="0" fontId="43" fillId="10" borderId="117" xfId="0" applyFont="1" applyFill="1" applyBorder="1" applyAlignment="1">
      <alignment horizontal="left" vertical="center" wrapText="1"/>
    </xf>
    <xf numFmtId="0" fontId="43" fillId="10" borderId="118" xfId="0" applyFont="1" applyFill="1" applyBorder="1" applyAlignment="1">
      <alignment horizontal="left" vertical="center" wrapText="1"/>
    </xf>
    <xf numFmtId="0" fontId="43" fillId="10" borderId="119" xfId="0" applyFont="1" applyFill="1" applyBorder="1" applyAlignment="1">
      <alignment horizontal="left" vertical="center" wrapText="1"/>
    </xf>
    <xf numFmtId="0" fontId="43" fillId="10" borderId="120" xfId="0" applyFont="1" applyFill="1" applyBorder="1" applyAlignment="1">
      <alignment horizontal="left" vertical="center" wrapText="1"/>
    </xf>
    <xf numFmtId="0" fontId="81" fillId="0" borderId="0" xfId="0" applyFont="1" applyAlignment="1">
      <alignment horizontal="left" vertical="top" wrapText="1"/>
    </xf>
    <xf numFmtId="0" fontId="43" fillId="9" borderId="35" xfId="0" applyFont="1" applyFill="1" applyBorder="1" applyAlignment="1">
      <alignment horizontal="center" vertical="center" wrapText="1"/>
    </xf>
    <xf numFmtId="0" fontId="43" fillId="0" borderId="35" xfId="0" applyFont="1" applyBorder="1" applyAlignment="1">
      <alignment horizontal="center" vertical="center" wrapText="1"/>
    </xf>
    <xf numFmtId="0" fontId="43" fillId="9" borderId="5" xfId="0" applyFont="1" applyFill="1" applyBorder="1" applyAlignment="1">
      <alignment horizontal="center" vertical="center" wrapText="1"/>
    </xf>
    <xf numFmtId="0" fontId="80" fillId="0" borderId="0" xfId="0" applyFont="1" applyAlignment="1">
      <alignment horizontal="left"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5" xfId="0" applyFont="1" applyBorder="1" applyAlignment="1">
      <alignment horizontal="center" vertical="center"/>
    </xf>
    <xf numFmtId="0" fontId="43" fillId="0" borderId="5" xfId="0" applyFont="1" applyBorder="1" applyAlignment="1">
      <alignment horizontal="center" vertical="center" wrapText="1"/>
    </xf>
    <xf numFmtId="0" fontId="43" fillId="0" borderId="8" xfId="0" applyFont="1" applyBorder="1" applyAlignment="1">
      <alignment horizontal="center" vertical="center" wrapText="1"/>
    </xf>
    <xf numFmtId="0" fontId="48" fillId="11" borderId="8" xfId="0" applyFont="1" applyFill="1" applyBorder="1" applyAlignment="1">
      <alignment horizontal="center" vertical="center" wrapText="1"/>
    </xf>
    <xf numFmtId="0" fontId="48" fillId="0" borderId="8"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0" xfId="0" applyFont="1" applyAlignment="1">
      <alignment horizontal="center" vertical="center" wrapText="1"/>
    </xf>
    <xf numFmtId="0" fontId="47" fillId="0" borderId="0" xfId="0" applyFont="1" applyAlignment="1">
      <alignment horizontal="center"/>
    </xf>
    <xf numFmtId="0" fontId="47" fillId="0" borderId="77" xfId="0" applyFont="1" applyBorder="1" applyAlignment="1">
      <alignment horizontal="center"/>
    </xf>
    <xf numFmtId="0" fontId="54" fillId="21" borderId="14" xfId="0" applyFont="1" applyFill="1" applyBorder="1" applyAlignment="1">
      <alignment horizontal="center" vertical="center" wrapText="1"/>
    </xf>
    <xf numFmtId="0" fontId="54" fillId="21" borderId="16" xfId="0" applyFont="1" applyFill="1" applyBorder="1" applyAlignment="1">
      <alignment horizontal="center" vertical="center" wrapText="1"/>
    </xf>
    <xf numFmtId="0" fontId="54" fillId="21" borderId="15" xfId="0" applyFont="1" applyFill="1" applyBorder="1" applyAlignment="1">
      <alignment horizontal="center" vertical="center" wrapText="1"/>
    </xf>
    <xf numFmtId="0" fontId="54" fillId="21" borderId="17" xfId="0" applyFont="1" applyFill="1" applyBorder="1" applyAlignment="1">
      <alignment horizontal="center" vertical="center" wrapText="1"/>
    </xf>
    <xf numFmtId="0" fontId="54" fillId="21" borderId="18" xfId="0" applyFont="1" applyFill="1" applyBorder="1" applyAlignment="1">
      <alignment horizontal="center" vertical="center" wrapText="1"/>
    </xf>
    <xf numFmtId="0" fontId="54" fillId="21" borderId="19" xfId="0" applyFont="1" applyFill="1" applyBorder="1" applyAlignment="1">
      <alignment horizontal="center" vertical="center" wrapText="1"/>
    </xf>
    <xf numFmtId="0" fontId="47" fillId="21" borderId="11" xfId="0" applyFont="1" applyFill="1" applyBorder="1" applyAlignment="1">
      <alignment horizontal="center" vertical="center" wrapText="1"/>
    </xf>
    <xf numFmtId="0" fontId="47" fillId="21" borderId="12" xfId="0" applyFont="1" applyFill="1" applyBorder="1" applyAlignment="1">
      <alignment horizontal="center" vertical="center" wrapText="1"/>
    </xf>
    <xf numFmtId="0" fontId="47" fillId="21" borderId="21" xfId="0" applyFont="1" applyFill="1" applyBorder="1" applyAlignment="1">
      <alignment horizontal="center" vertical="center" wrapText="1"/>
    </xf>
    <xf numFmtId="0" fontId="47" fillId="21" borderId="22" xfId="0" applyFont="1" applyFill="1" applyBorder="1" applyAlignment="1">
      <alignment horizontal="center" vertical="center" wrapText="1"/>
    </xf>
    <xf numFmtId="0" fontId="47" fillId="21" borderId="23" xfId="0" applyFont="1" applyFill="1" applyBorder="1" applyAlignment="1">
      <alignment horizontal="center" vertical="center" wrapText="1"/>
    </xf>
    <xf numFmtId="0" fontId="47" fillId="21" borderId="24" xfId="0" applyFont="1" applyFill="1" applyBorder="1" applyAlignment="1">
      <alignment horizontal="center" vertical="center" wrapText="1"/>
    </xf>
    <xf numFmtId="0" fontId="59" fillId="21" borderId="22" xfId="0" applyFont="1" applyFill="1" applyBorder="1" applyAlignment="1">
      <alignment horizontal="center" vertical="center" wrapText="1"/>
    </xf>
    <xf numFmtId="0" fontId="59" fillId="21" borderId="23" xfId="0" applyFont="1" applyFill="1" applyBorder="1" applyAlignment="1">
      <alignment horizontal="center" vertical="center" wrapText="1"/>
    </xf>
    <xf numFmtId="0" fontId="59" fillId="21" borderId="24" xfId="0" applyFont="1" applyFill="1" applyBorder="1" applyAlignment="1">
      <alignment horizontal="center" vertical="center" wrapText="1"/>
    </xf>
    <xf numFmtId="0" fontId="51" fillId="0" borderId="0" xfId="0" applyFont="1" applyAlignment="1">
      <alignment horizontal="center" vertical="center" wrapText="1"/>
    </xf>
    <xf numFmtId="0" fontId="51" fillId="0" borderId="32"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59" xfId="0" applyFont="1" applyBorder="1" applyAlignment="1">
      <alignment horizontal="center" vertical="center" wrapText="1"/>
    </xf>
    <xf numFmtId="0" fontId="47" fillId="0" borderId="32" xfId="0" applyFont="1" applyBorder="1" applyAlignment="1">
      <alignment horizontal="center"/>
    </xf>
    <xf numFmtId="0" fontId="47" fillId="0" borderId="59" xfId="0" applyFont="1" applyBorder="1" applyAlignment="1">
      <alignment horizontal="center"/>
    </xf>
    <xf numFmtId="0" fontId="51" fillId="0" borderId="5" xfId="0" applyFont="1" applyBorder="1" applyAlignment="1">
      <alignment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6" xfId="0" applyFont="1" applyBorder="1" applyAlignment="1">
      <alignment horizontal="left" vertical="center"/>
    </xf>
    <xf numFmtId="0" fontId="51" fillId="0" borderId="7" xfId="0" applyFont="1" applyBorder="1" applyAlignment="1">
      <alignment horizontal="left" vertical="center"/>
    </xf>
    <xf numFmtId="0" fontId="43" fillId="22" borderId="5" xfId="0" applyFont="1" applyFill="1" applyBorder="1" applyAlignment="1">
      <alignment horizontal="center" vertical="center" wrapText="1"/>
    </xf>
    <xf numFmtId="0" fontId="84" fillId="0" borderId="0" xfId="0" applyFont="1" applyAlignment="1">
      <alignment horizontal="left" vertical="top" wrapText="1"/>
    </xf>
    <xf numFmtId="0" fontId="43" fillId="8" borderId="36" xfId="0" applyFont="1" applyFill="1" applyBorder="1" applyAlignment="1">
      <alignment horizontal="center" vertical="center" wrapText="1"/>
    </xf>
    <xf numFmtId="0" fontId="43" fillId="8" borderId="37" xfId="0" applyFont="1" applyFill="1" applyBorder="1" applyAlignment="1">
      <alignment horizontal="center" vertical="center" wrapText="1"/>
    </xf>
    <xf numFmtId="0" fontId="43" fillId="8" borderId="38" xfId="0" applyFont="1" applyFill="1" applyBorder="1" applyAlignment="1">
      <alignment horizontal="center" vertical="center" wrapText="1"/>
    </xf>
    <xf numFmtId="0" fontId="48" fillId="8" borderId="36" xfId="0" applyFont="1" applyFill="1" applyBorder="1" applyAlignment="1">
      <alignment horizontal="center" vertical="center" wrapText="1"/>
    </xf>
    <xf numFmtId="0" fontId="48" fillId="8" borderId="37" xfId="0" applyFont="1" applyFill="1" applyBorder="1" applyAlignment="1">
      <alignment horizontal="center" vertical="center" wrapText="1"/>
    </xf>
    <xf numFmtId="0" fontId="48" fillId="8" borderId="38" xfId="0" applyFont="1" applyFill="1" applyBorder="1" applyAlignment="1">
      <alignment horizontal="center" vertical="center" wrapText="1"/>
    </xf>
    <xf numFmtId="0" fontId="42" fillId="21" borderId="11" xfId="0" applyFont="1" applyFill="1" applyBorder="1" applyAlignment="1">
      <alignment horizontal="center" vertical="center" wrapText="1"/>
    </xf>
    <xf numFmtId="0" fontId="42" fillId="21" borderId="21" xfId="0" applyFont="1" applyFill="1" applyBorder="1" applyAlignment="1">
      <alignment horizontal="center" vertical="center" wrapText="1"/>
    </xf>
    <xf numFmtId="0" fontId="43" fillId="8" borderId="36" xfId="0" applyFont="1" applyFill="1" applyBorder="1" applyAlignment="1">
      <alignment horizontal="center"/>
    </xf>
    <xf numFmtId="0" fontId="43" fillId="8" borderId="37" xfId="0" applyFont="1" applyFill="1" applyBorder="1" applyAlignment="1">
      <alignment horizontal="center"/>
    </xf>
    <xf numFmtId="0" fontId="43" fillId="8" borderId="38" xfId="0" applyFont="1" applyFill="1" applyBorder="1" applyAlignment="1">
      <alignment horizontal="center"/>
    </xf>
    <xf numFmtId="0" fontId="48" fillId="8" borderId="36" xfId="0" applyFont="1" applyFill="1" applyBorder="1" applyAlignment="1">
      <alignment horizontal="center"/>
    </xf>
    <xf numFmtId="0" fontId="48" fillId="8" borderId="37" xfId="0" applyFont="1" applyFill="1" applyBorder="1" applyAlignment="1">
      <alignment horizontal="center"/>
    </xf>
    <xf numFmtId="0" fontId="48" fillId="8" borderId="38" xfId="0" applyFont="1" applyFill="1" applyBorder="1" applyAlignment="1">
      <alignment horizontal="center"/>
    </xf>
    <xf numFmtId="0" fontId="47" fillId="0" borderId="33" xfId="0" applyFont="1" applyBorder="1" applyAlignment="1">
      <alignment horizontal="center"/>
    </xf>
    <xf numFmtId="0" fontId="47" fillId="0" borderId="34" xfId="0" applyFont="1" applyBorder="1" applyAlignment="1">
      <alignment horizontal="center"/>
    </xf>
    <xf numFmtId="0" fontId="84" fillId="0" borderId="0" xfId="0" applyFont="1" applyAlignment="1">
      <alignment horizontal="left" vertical="center" wrapText="1"/>
    </xf>
    <xf numFmtId="0" fontId="51" fillId="22" borderId="53" xfId="0" applyFont="1" applyFill="1" applyBorder="1" applyAlignment="1">
      <alignment horizontal="center" vertical="center" wrapText="1"/>
    </xf>
    <xf numFmtId="3" fontId="47" fillId="0" borderId="14" xfId="0" applyNumberFormat="1"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43" fillId="22" borderId="6" xfId="0" applyFont="1" applyFill="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43" fillId="0" borderId="6" xfId="0" applyFont="1" applyBorder="1" applyAlignment="1">
      <alignment horizontal="left" vertical="center" wrapText="1"/>
    </xf>
    <xf numFmtId="0" fontId="43" fillId="0" borderId="68" xfId="0" applyFont="1" applyBorder="1" applyAlignment="1">
      <alignment horizontal="center" vertical="center" wrapText="1"/>
    </xf>
    <xf numFmtId="0" fontId="43" fillId="0" borderId="90" xfId="0" applyFont="1" applyBorder="1" applyAlignment="1">
      <alignment horizontal="center" vertical="center" wrapText="1"/>
    </xf>
    <xf numFmtId="0" fontId="50" fillId="0" borderId="90" xfId="0" applyFont="1" applyBorder="1" applyAlignment="1">
      <alignment horizontal="center" vertical="center" wrapText="1"/>
    </xf>
    <xf numFmtId="0" fontId="43" fillId="0" borderId="90" xfId="0" applyFont="1" applyBorder="1" applyAlignment="1">
      <alignment horizontal="left" vertical="center" wrapText="1"/>
    </xf>
    <xf numFmtId="0" fontId="43" fillId="11" borderId="90" xfId="0" applyFont="1" applyFill="1" applyBorder="1" applyAlignment="1">
      <alignment horizontal="center" vertical="center" wrapText="1"/>
    </xf>
    <xf numFmtId="0" fontId="47" fillId="0" borderId="0" xfId="0" applyFont="1" applyAlignment="1">
      <alignment vertical="center" wrapText="1"/>
    </xf>
    <xf numFmtId="0" fontId="47" fillId="0" borderId="0" xfId="0" applyFont="1" applyBorder="1" applyAlignment="1">
      <alignment vertical="center" wrapText="1"/>
    </xf>
    <xf numFmtId="0" fontId="43" fillId="11" borderId="91" xfId="0" applyFont="1" applyFill="1" applyBorder="1" applyAlignment="1">
      <alignment horizontal="center" vertical="center" wrapText="1"/>
    </xf>
    <xf numFmtId="0" fontId="43" fillId="11" borderId="92" xfId="0" applyFont="1" applyFill="1" applyBorder="1" applyAlignment="1">
      <alignment horizontal="center" vertical="center" wrapText="1"/>
    </xf>
    <xf numFmtId="0" fontId="43" fillId="11" borderId="93" xfId="0" applyFont="1" applyFill="1" applyBorder="1" applyAlignment="1">
      <alignment horizontal="center" vertical="center" wrapText="1"/>
    </xf>
    <xf numFmtId="0" fontId="19" fillId="0" borderId="0" xfId="0" applyFont="1" applyBorder="1"/>
    <xf numFmtId="0" fontId="43" fillId="22" borderId="68" xfId="0" applyFont="1" applyFill="1" applyBorder="1" applyAlignment="1">
      <alignment horizontal="center" vertical="center" wrapText="1"/>
    </xf>
    <xf numFmtId="0" fontId="43" fillId="22" borderId="7" xfId="0" applyFont="1" applyFill="1" applyBorder="1" applyAlignment="1">
      <alignment horizontal="center" vertical="center" wrapText="1"/>
    </xf>
    <xf numFmtId="0" fontId="43" fillId="22" borderId="5" xfId="0" applyFont="1" applyFill="1" applyBorder="1" applyAlignment="1">
      <alignment horizontal="center" vertical="top" wrapText="1"/>
    </xf>
    <xf numFmtId="0" fontId="43" fillId="22" borderId="5" xfId="0" applyFont="1" applyFill="1" applyBorder="1" applyAlignment="1">
      <alignment vertical="center" wrapText="1"/>
    </xf>
    <xf numFmtId="0" fontId="47" fillId="22" borderId="73" xfId="0" applyFont="1" applyFill="1" applyBorder="1" applyAlignment="1">
      <alignment horizontal="center" vertical="center" wrapText="1"/>
    </xf>
    <xf numFmtId="0" fontId="47" fillId="22" borderId="78" xfId="0" applyFont="1" applyFill="1" applyBorder="1" applyAlignment="1">
      <alignment horizontal="center" vertical="center" wrapText="1"/>
    </xf>
    <xf numFmtId="0" fontId="47" fillId="22" borderId="74" xfId="0" applyFont="1" applyFill="1" applyBorder="1" applyAlignment="1">
      <alignment horizontal="center" vertical="top" wrapText="1"/>
    </xf>
    <xf numFmtId="0" fontId="47" fillId="22" borderId="80" xfId="0" applyFont="1" applyFill="1" applyBorder="1" applyAlignment="1">
      <alignment horizontal="center" vertical="top" wrapText="1"/>
    </xf>
    <xf numFmtId="0" fontId="47" fillId="0" borderId="0" xfId="0" applyFont="1" applyAlignment="1">
      <alignment horizontal="center" vertical="center"/>
    </xf>
    <xf numFmtId="0" fontId="47" fillId="0" borderId="32" xfId="0" applyFont="1" applyBorder="1" applyAlignment="1">
      <alignment horizontal="center" vertical="center"/>
    </xf>
    <xf numFmtId="0" fontId="47" fillId="0" borderId="47" xfId="0" applyFont="1" applyBorder="1" applyAlignment="1">
      <alignment horizontal="center" vertical="center"/>
    </xf>
    <xf numFmtId="0" fontId="47" fillId="0" borderId="138" xfId="0" applyFont="1" applyBorder="1" applyAlignment="1">
      <alignment horizontal="center" vertical="center"/>
    </xf>
    <xf numFmtId="0" fontId="19" fillId="0" borderId="0" xfId="0" applyFont="1"/>
    <xf numFmtId="0" fontId="48" fillId="22" borderId="5" xfId="0" applyFont="1" applyFill="1" applyBorder="1" applyAlignment="1">
      <alignment horizontal="center" vertical="center" wrapText="1"/>
    </xf>
    <xf numFmtId="0" fontId="44" fillId="9" borderId="9" xfId="0" applyFont="1" applyFill="1" applyBorder="1" applyAlignment="1">
      <alignment horizontal="left" vertical="center" wrapText="1" indent="2"/>
    </xf>
    <xf numFmtId="0" fontId="43" fillId="0" borderId="25" xfId="0" applyFont="1" applyBorder="1" applyAlignment="1">
      <alignment vertical="center" wrapText="1"/>
    </xf>
    <xf numFmtId="0" fontId="47" fillId="0" borderId="8" xfId="0" applyFont="1" applyBorder="1" applyAlignment="1">
      <alignment vertical="center" wrapText="1"/>
    </xf>
    <xf numFmtId="0" fontId="47" fillId="0" borderId="9" xfId="0" applyFont="1" applyBorder="1" applyAlignment="1">
      <alignment vertical="center" wrapText="1"/>
    </xf>
    <xf numFmtId="0" fontId="27" fillId="0" borderId="32" xfId="0" applyFont="1" applyBorder="1" applyAlignment="1">
      <alignment horizontal="center" vertical="center"/>
    </xf>
    <xf numFmtId="0" fontId="27" fillId="0" borderId="59" xfId="0" applyFont="1" applyBorder="1" applyAlignment="1">
      <alignment horizontal="center" vertical="center"/>
    </xf>
    <xf numFmtId="0" fontId="43" fillId="0" borderId="65" xfId="0" applyFont="1" applyBorder="1" applyAlignment="1">
      <alignment horizontal="center" vertical="center" wrapText="1"/>
    </xf>
    <xf numFmtId="0" fontId="48" fillId="0" borderId="65" xfId="0" applyFont="1" applyBorder="1" applyAlignment="1">
      <alignment horizontal="center" vertical="center" wrapText="1"/>
    </xf>
    <xf numFmtId="0" fontId="48" fillId="0" borderId="66" xfId="0" applyFont="1" applyBorder="1" applyAlignment="1">
      <alignment horizontal="center" vertical="center" wrapText="1"/>
    </xf>
    <xf numFmtId="0" fontId="43" fillId="0" borderId="131" xfId="0" applyFont="1" applyBorder="1" applyAlignment="1">
      <alignment horizontal="left" vertical="center" wrapText="1"/>
    </xf>
    <xf numFmtId="0" fontId="43" fillId="0" borderId="132" xfId="0" applyFont="1" applyBorder="1" applyAlignment="1">
      <alignment horizontal="left" vertical="center" wrapText="1"/>
    </xf>
    <xf numFmtId="0" fontId="43" fillId="0" borderId="133" xfId="0" applyFont="1" applyBorder="1" applyAlignment="1">
      <alignment horizontal="left" vertical="center" wrapText="1"/>
    </xf>
    <xf numFmtId="0" fontId="43" fillId="0" borderId="48" xfId="0" applyFont="1" applyBorder="1" applyAlignment="1">
      <alignment horizontal="left" vertical="center" wrapText="1"/>
    </xf>
    <xf numFmtId="0" fontId="43" fillId="0" borderId="134" xfId="0" applyFont="1" applyBorder="1" applyAlignment="1">
      <alignment horizontal="left" vertical="center" wrapText="1"/>
    </xf>
    <xf numFmtId="0" fontId="43" fillId="0" borderId="135"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2" xfId="0" applyFont="1" applyBorder="1" applyAlignment="1">
      <alignment horizontal="left" vertical="center" wrapText="1"/>
    </xf>
    <xf numFmtId="0" fontId="43" fillId="0" borderId="24" xfId="0" applyFont="1" applyBorder="1" applyAlignment="1">
      <alignment horizontal="left" vertical="center" wrapText="1"/>
    </xf>
    <xf numFmtId="0" fontId="43" fillId="0" borderId="57" xfId="0" applyFont="1" applyBorder="1" applyAlignment="1">
      <alignment horizontal="left" vertical="center" wrapText="1"/>
    </xf>
    <xf numFmtId="0" fontId="43" fillId="0" borderId="32" xfId="0" applyFont="1" applyBorder="1" applyAlignment="1">
      <alignment horizontal="left" vertical="center" wrapText="1"/>
    </xf>
    <xf numFmtId="0" fontId="43" fillId="0" borderId="121" xfId="0" applyFont="1" applyBorder="1" applyAlignment="1">
      <alignment horizontal="left" vertical="center" wrapText="1"/>
    </xf>
    <xf numFmtId="0" fontId="43" fillId="0" borderId="122" xfId="0" applyFont="1" applyBorder="1" applyAlignment="1">
      <alignment horizontal="left" vertical="center" wrapText="1"/>
    </xf>
    <xf numFmtId="0" fontId="67" fillId="0" borderId="0" xfId="0" applyFont="1" applyAlignment="1">
      <alignment horizontal="center" vertical="center" wrapText="1"/>
    </xf>
    <xf numFmtId="0" fontId="67" fillId="0" borderId="0" xfId="0" applyFont="1" applyBorder="1" applyAlignment="1">
      <alignment horizontal="center" vertical="center" wrapText="1"/>
    </xf>
    <xf numFmtId="0" fontId="43" fillId="0" borderId="5" xfId="0" applyFont="1" applyBorder="1" applyAlignment="1">
      <alignment horizontal="left" vertical="center"/>
    </xf>
    <xf numFmtId="0" fontId="42" fillId="23" borderId="5" xfId="0" applyFont="1" applyFill="1" applyBorder="1" applyAlignment="1">
      <alignment horizontal="center" vertical="center" wrapText="1"/>
    </xf>
    <xf numFmtId="0" fontId="67" fillId="0" borderId="11" xfId="0" applyFont="1" applyBorder="1" applyAlignment="1">
      <alignment horizontal="center" vertical="center" wrapText="1"/>
    </xf>
    <xf numFmtId="0" fontId="67" fillId="0" borderId="12" xfId="0" applyFont="1" applyBorder="1" applyAlignment="1">
      <alignment horizontal="center" vertical="center" wrapText="1"/>
    </xf>
    <xf numFmtId="0" fontId="67"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32" xfId="0" applyFont="1" applyBorder="1" applyAlignment="1">
      <alignment horizontal="center" vertical="center" wrapText="1"/>
    </xf>
    <xf numFmtId="0" fontId="47" fillId="0" borderId="49" xfId="0" applyFont="1" applyBorder="1" applyAlignment="1">
      <alignment horizontal="center"/>
    </xf>
    <xf numFmtId="0" fontId="51" fillId="0" borderId="0" xfId="0" applyFont="1" applyBorder="1" applyAlignment="1">
      <alignment horizontal="center" wrapText="1"/>
    </xf>
    <xf numFmtId="0" fontId="51" fillId="0" borderId="49" xfId="0" applyFont="1" applyBorder="1" applyAlignment="1">
      <alignment horizontal="center" wrapText="1"/>
    </xf>
    <xf numFmtId="0" fontId="47" fillId="0" borderId="0" xfId="9" applyFont="1" applyAlignment="1">
      <alignment vertical="center" wrapText="1"/>
    </xf>
    <xf numFmtId="0" fontId="43" fillId="0" borderId="0" xfId="9" applyFont="1" applyAlignment="1">
      <alignment vertical="center" wrapText="1"/>
    </xf>
    <xf numFmtId="43" fontId="50" fillId="0" borderId="112" xfId="27" applyFont="1" applyBorder="1" applyAlignment="1">
      <alignment horizontal="center" vertical="center" wrapText="1"/>
    </xf>
    <xf numFmtId="43" fontId="50" fillId="0" borderId="113" xfId="27" applyFont="1" applyBorder="1" applyAlignment="1">
      <alignment horizontal="center" vertical="center" wrapText="1"/>
    </xf>
    <xf numFmtId="43" fontId="50" fillId="0" borderId="51" xfId="27" applyFont="1" applyBorder="1" applyAlignment="1">
      <alignment horizontal="center" vertical="center" wrapText="1"/>
    </xf>
    <xf numFmtId="43" fontId="50" fillId="0" borderId="0" xfId="27" applyFont="1" applyBorder="1" applyAlignment="1">
      <alignment horizontal="center" vertical="center" wrapText="1"/>
    </xf>
    <xf numFmtId="43" fontId="50" fillId="0" borderId="114" xfId="27" applyFont="1" applyBorder="1" applyAlignment="1">
      <alignment horizontal="center" vertical="center" wrapText="1"/>
    </xf>
    <xf numFmtId="43" fontId="50" fillId="0" borderId="49" xfId="27" applyFont="1" applyBorder="1" applyAlignment="1">
      <alignment horizontal="center" vertical="center" wrapText="1"/>
    </xf>
    <xf numFmtId="0" fontId="43" fillId="23" borderId="115" xfId="0" applyFont="1" applyFill="1" applyBorder="1" applyAlignment="1">
      <alignment horizontal="center" vertical="center" wrapText="1"/>
    </xf>
    <xf numFmtId="0" fontId="43" fillId="23" borderId="116" xfId="0" applyFont="1" applyFill="1" applyBorder="1" applyAlignment="1">
      <alignment horizontal="center" vertical="center" wrapText="1"/>
    </xf>
    <xf numFmtId="0" fontId="43" fillId="23" borderId="40" xfId="0" applyFont="1" applyFill="1" applyBorder="1" applyAlignment="1">
      <alignment horizontal="center" vertical="center" wrapText="1"/>
    </xf>
    <xf numFmtId="0" fontId="48" fillId="0" borderId="9" xfId="0" applyFont="1" applyBorder="1" applyAlignment="1">
      <alignment horizontal="left" vertical="center" wrapText="1"/>
    </xf>
    <xf numFmtId="0" fontId="48" fillId="0" borderId="9" xfId="0" applyFont="1" applyBorder="1" applyAlignment="1">
      <alignment horizontal="left"/>
    </xf>
    <xf numFmtId="0" fontId="49" fillId="0" borderId="0" xfId="0" applyFont="1" applyAlignment="1">
      <alignment horizontal="center"/>
    </xf>
    <xf numFmtId="0" fontId="49" fillId="0" borderId="49" xfId="0" applyFont="1" applyBorder="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49" fillId="5" borderId="9" xfId="0" applyFont="1" applyFill="1" applyBorder="1" applyAlignment="1">
      <alignment horizontal="left" vertical="center" wrapText="1"/>
    </xf>
    <xf numFmtId="0" fontId="49" fillId="0" borderId="9" xfId="0" applyFont="1" applyBorder="1" applyAlignment="1">
      <alignment horizontal="left" vertical="center" wrapText="1"/>
    </xf>
    <xf numFmtId="0" fontId="49" fillId="0" borderId="9" xfId="0" applyFont="1" applyBorder="1" applyAlignment="1">
      <alignment horizontal="left" vertical="center" wrapText="1" indent="2"/>
    </xf>
    <xf numFmtId="0" fontId="48" fillId="0" borderId="0" xfId="0" applyFont="1" applyBorder="1" applyAlignment="1">
      <alignment horizontal="center" vertical="center" wrapText="1"/>
    </xf>
    <xf numFmtId="0" fontId="48" fillId="0" borderId="49" xfId="0" applyFont="1" applyBorder="1" applyAlignment="1">
      <alignment horizontal="center" vertical="center" wrapText="1"/>
    </xf>
    <xf numFmtId="0" fontId="0" fillId="0" borderId="0" xfId="0" applyAlignment="1">
      <alignment horizontal="center"/>
    </xf>
    <xf numFmtId="0" fontId="0" fillId="0" borderId="49" xfId="0" applyBorder="1" applyAlignment="1">
      <alignment horizontal="center"/>
    </xf>
    <xf numFmtId="0" fontId="48" fillId="5" borderId="9" xfId="11" applyFont="1" applyFill="1" applyBorder="1" applyAlignment="1">
      <alignment horizontal="center" vertical="center"/>
    </xf>
    <xf numFmtId="0" fontId="48" fillId="0" borderId="123" xfId="4" applyFont="1" applyBorder="1" applyAlignment="1">
      <alignment horizontal="center" vertical="center" wrapText="1"/>
    </xf>
    <xf numFmtId="0" fontId="48" fillId="0" borderId="124" xfId="4" applyFont="1" applyBorder="1" applyAlignment="1">
      <alignment horizontal="center" vertical="center" wrapText="1"/>
    </xf>
    <xf numFmtId="0" fontId="43" fillId="0" borderId="124" xfId="4" applyFont="1" applyBorder="1" applyAlignment="1">
      <alignment horizontal="center" vertical="center" wrapText="1"/>
    </xf>
    <xf numFmtId="0" fontId="43" fillId="0" borderId="125" xfId="4" applyFont="1" applyBorder="1" applyAlignment="1">
      <alignment horizontal="center" vertical="center" wrapText="1"/>
    </xf>
    <xf numFmtId="0" fontId="49" fillId="0" borderId="0" xfId="6" applyFont="1" applyAlignment="1">
      <alignment horizontal="center" vertical="center"/>
    </xf>
    <xf numFmtId="0" fontId="49" fillId="0" borderId="77" xfId="6" applyFont="1" applyBorder="1" applyAlignment="1">
      <alignment horizontal="center" vertical="center"/>
    </xf>
    <xf numFmtId="0" fontId="48" fillId="0" borderId="26" xfId="4" applyFont="1" applyBorder="1" applyAlignment="1">
      <alignment horizontal="center" vertical="center" wrapText="1"/>
    </xf>
    <xf numFmtId="0" fontId="48" fillId="0" borderId="8" xfId="4" applyFont="1" applyBorder="1" applyAlignment="1">
      <alignment horizontal="center" vertical="center" wrapText="1"/>
    </xf>
    <xf numFmtId="0" fontId="48" fillId="0" borderId="28" xfId="4" applyFont="1" applyBorder="1" applyAlignment="1">
      <alignment horizontal="center" vertical="center" wrapText="1"/>
    </xf>
    <xf numFmtId="0" fontId="48" fillId="0" borderId="9" xfId="4" applyFont="1" applyBorder="1" applyAlignment="1">
      <alignment horizontal="center" vertical="center" wrapText="1"/>
    </xf>
    <xf numFmtId="0" fontId="49" fillId="0" borderId="27" xfId="0" applyFont="1" applyBorder="1" applyAlignment="1">
      <alignment horizontal="center" vertical="center" wrapText="1"/>
    </xf>
    <xf numFmtId="0" fontId="48" fillId="0" borderId="29" xfId="4" applyFont="1" applyBorder="1" applyAlignment="1">
      <alignment horizontal="center" vertical="center" wrapText="1"/>
    </xf>
    <xf numFmtId="0" fontId="49" fillId="0" borderId="0" xfId="4" quotePrefix="1" applyFont="1" applyAlignment="1">
      <alignment horizontal="center" vertical="center"/>
    </xf>
    <xf numFmtId="0" fontId="49" fillId="0" borderId="32" xfId="4" quotePrefix="1" applyFont="1" applyBorder="1" applyAlignment="1">
      <alignment horizontal="center" vertical="center"/>
    </xf>
    <xf numFmtId="0" fontId="49" fillId="0" borderId="77" xfId="4" quotePrefix="1" applyFont="1" applyBorder="1" applyAlignment="1">
      <alignment horizontal="center" vertical="center"/>
    </xf>
    <xf numFmtId="0" fontId="49" fillId="0" borderId="59" xfId="4" quotePrefix="1" applyFont="1" applyBorder="1" applyAlignment="1">
      <alignment horizontal="center" vertical="center"/>
    </xf>
    <xf numFmtId="0" fontId="49" fillId="0" borderId="0" xfId="4" applyFont="1" applyAlignment="1">
      <alignment horizontal="center" vertical="center"/>
    </xf>
    <xf numFmtId="0" fontId="49" fillId="0" borderId="77" xfId="4" applyFont="1" applyBorder="1" applyAlignment="1">
      <alignment horizontal="center" vertical="center"/>
    </xf>
    <xf numFmtId="0" fontId="42" fillId="21" borderId="105" xfId="0" applyFont="1" applyFill="1" applyBorder="1" applyAlignment="1">
      <alignment horizontal="center" vertical="center" wrapText="1"/>
    </xf>
    <xf numFmtId="0" fontId="42" fillId="21" borderId="106" xfId="0" applyFont="1" applyFill="1" applyBorder="1" applyAlignment="1">
      <alignment horizontal="center" vertical="center" wrapText="1"/>
    </xf>
    <xf numFmtId="0" fontId="42" fillId="21" borderId="107" xfId="0" applyFont="1" applyFill="1" applyBorder="1" applyAlignment="1">
      <alignment horizontal="center" vertical="center" wrapText="1"/>
    </xf>
    <xf numFmtId="0" fontId="42" fillId="21" borderId="110" xfId="0" applyFont="1" applyFill="1" applyBorder="1" applyAlignment="1">
      <alignment horizontal="center" vertical="center" wrapText="1"/>
    </xf>
    <xf numFmtId="0" fontId="42" fillId="21" borderId="15" xfId="0" applyFont="1" applyFill="1" applyBorder="1" applyAlignment="1">
      <alignment horizontal="center" vertical="center" wrapText="1"/>
    </xf>
    <xf numFmtId="0" fontId="42" fillId="21" borderId="16" xfId="0" applyFont="1" applyFill="1" applyBorder="1" applyAlignment="1">
      <alignment horizontal="center" vertical="center" wrapText="1"/>
    </xf>
    <xf numFmtId="0" fontId="49" fillId="0" borderId="22" xfId="4" applyFont="1" applyBorder="1" applyAlignment="1">
      <alignment horizontal="center" vertical="center"/>
    </xf>
    <xf numFmtId="0" fontId="49" fillId="0" borderId="24" xfId="4" applyFont="1" applyBorder="1" applyAlignment="1">
      <alignment horizontal="center" vertical="center"/>
    </xf>
    <xf numFmtId="0" fontId="49" fillId="0" borderId="58" xfId="4" applyFont="1" applyBorder="1" applyAlignment="1">
      <alignment horizontal="center" vertical="center"/>
    </xf>
    <xf numFmtId="0" fontId="49" fillId="0" borderId="59" xfId="4" applyFont="1" applyBorder="1" applyAlignment="1">
      <alignment horizontal="center" vertical="center"/>
    </xf>
    <xf numFmtId="4" fontId="111" fillId="0" borderId="0" xfId="0" applyNumberFormat="1" applyFont="1"/>
    <xf numFmtId="4" fontId="112" fillId="0" borderId="0" xfId="0" applyNumberFormat="1" applyFont="1"/>
    <xf numFmtId="0" fontId="112" fillId="0" borderId="0" xfId="0" applyFont="1"/>
    <xf numFmtId="164" fontId="0" fillId="0" borderId="0" xfId="0" applyNumberFormat="1"/>
  </cellXfs>
  <cellStyles count="30">
    <cellStyle name="=C:\WINNT35\SYSTEM32\COMMAND.COM" xfId="4" xr:uid="{EE76C647-B914-47EE-9A68-6B8244C841C6}"/>
    <cellStyle name="Comma" xfId="27" builtinId="3"/>
    <cellStyle name="greyed" xfId="18" xr:uid="{0885E7AD-661D-4293-BAAA-382F8C3CE244}"/>
    <cellStyle name="Head, single" xfId="28" xr:uid="{5365E2D2-CAAD-4310-81BB-E58331BE173D}"/>
    <cellStyle name="Heading 1 2" xfId="3" xr:uid="{ADDE39EE-5D60-40CB-B629-14B27A8B957B}"/>
    <cellStyle name="Heading 2 2" xfId="5" xr:uid="{58F14CCA-1F74-499B-AFC3-1E0872B154E6}"/>
    <cellStyle name="HeadingTable" xfId="13" xr:uid="{2D98A997-63AB-489E-AEB8-9EFBA26D31B8}"/>
    <cellStyle name="Hyperlink" xfId="2" builtinId="8"/>
    <cellStyle name="Hyperlink 2" xfId="20" xr:uid="{B146112E-7AB1-42F1-B47F-407557E5CFEA}"/>
    <cellStyle name="Normal" xfId="0" builtinId="0"/>
    <cellStyle name="Normal 10" xfId="26" xr:uid="{7EE8CB4E-E849-4513-88D5-BF1126B6A070}"/>
    <cellStyle name="Normal 2" xfId="6" xr:uid="{8D114A25-03F4-45F2-94A7-454B36DA999A}"/>
    <cellStyle name="Normal 2 2" xfId="8" xr:uid="{852E1A90-8C49-40B4-BC1D-DB1653F5D230}"/>
    <cellStyle name="Normal 2 2 2" xfId="19" xr:uid="{9FEFAC38-F8BF-4CB6-A048-CFEA8232E13D}"/>
    <cellStyle name="Normal 2 2 3" xfId="14" xr:uid="{08B81E05-041C-4B26-86BA-D19086B89591}"/>
    <cellStyle name="Normal 2 2 4" xfId="29" xr:uid="{74C39AE6-2896-4D45-851A-2DF18645E488}"/>
    <cellStyle name="Normal 2 3" xfId="9" xr:uid="{02EF0B16-77FF-44F0-88EA-D7162C8497FB}"/>
    <cellStyle name="Normal 2_CEBS 2009 38 Annex 1 (CP06rev2 FINREP templates)" xfId="22" xr:uid="{6DAD76B8-1040-421B-8B29-A9AB2C2A0087}"/>
    <cellStyle name="Normal 3" xfId="23" xr:uid="{3BBD1A30-48A6-4BEA-AA93-49871AA52B6C}"/>
    <cellStyle name="Normal 4" xfId="11" xr:uid="{4E278ED0-669F-411F-B750-0FBC8E15CD18}"/>
    <cellStyle name="Normal 5" xfId="15" xr:uid="{99860ED5-2899-4FBF-A13B-617607D48377}"/>
    <cellStyle name="Normal 6" xfId="16" xr:uid="{8807F7E8-87D1-4578-A64A-A02B29C99FAB}"/>
    <cellStyle name="Normal 7" xfId="24" xr:uid="{BE512C5E-90FA-4847-A41E-7F41F9BAF9F2}"/>
    <cellStyle name="Normal 8" xfId="25" xr:uid="{03341395-3F08-4795-9117-F52A20AFBAA6}"/>
    <cellStyle name="Normal 9" xfId="17" xr:uid="{AA9431FE-3850-49BC-972D-3B4EFFBC9D50}"/>
    <cellStyle name="Normal_20 OPR" xfId="10" xr:uid="{CDA5DA7A-BDEF-4C74-973B-B57DD5240386}"/>
    <cellStyle name="optionalExposure" xfId="7" xr:uid="{25B8967F-6FE3-4963-B711-35A296DC8122}"/>
    <cellStyle name="Percent" xfId="1" builtinId="5"/>
    <cellStyle name="Percent 2" xfId="21" xr:uid="{80083C0C-0CA6-4E92-B586-F980FA1C5AD9}"/>
    <cellStyle name="Standard 3" xfId="12" xr:uid="{C84C6220-4456-4B27-AB61-DE1BFF9C8C51}"/>
  </cellStyles>
  <dxfs count="1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180975</xdr:colOff>
      <xdr:row>56</xdr:row>
      <xdr:rowOff>0</xdr:rowOff>
    </xdr:from>
    <xdr:ext cx="184731" cy="264560"/>
    <xdr:sp macro="" textlink="">
      <xdr:nvSpPr>
        <xdr:cNvPr id="2" name="TextBox 1">
          <a:extLst>
            <a:ext uri="{FF2B5EF4-FFF2-40B4-BE49-F238E27FC236}">
              <a16:creationId xmlns:a16="http://schemas.microsoft.com/office/drawing/2014/main" id="{3641B899-6121-4405-B75A-6A07E03F6C65}"/>
            </a:ext>
            <a:ext uri="{147F2762-F138-4A5C-976F-8EAC2B608ADB}">
              <a16:predDERef xmlns:a16="http://schemas.microsoft.com/office/drawing/2014/main" pred="{00000000-0008-0000-0000-000002000000}"/>
            </a:ext>
          </a:extLst>
        </xdr:cNvPr>
        <xdr:cNvSpPr txBox="1"/>
      </xdr:nvSpPr>
      <xdr:spPr>
        <a:xfrm>
          <a:off x="5271135" y="17190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180975</xdr:colOff>
      <xdr:row>56</xdr:row>
      <xdr:rowOff>0</xdr:rowOff>
    </xdr:from>
    <xdr:ext cx="184731" cy="264560"/>
    <xdr:sp macro="" textlink="">
      <xdr:nvSpPr>
        <xdr:cNvPr id="3" name="TextBox 1">
          <a:extLst>
            <a:ext uri="{FF2B5EF4-FFF2-40B4-BE49-F238E27FC236}">
              <a16:creationId xmlns:a16="http://schemas.microsoft.com/office/drawing/2014/main" id="{B784402C-0B16-4304-84FE-B718C4EACA8E}"/>
            </a:ext>
            <a:ext uri="{147F2762-F138-4A5C-976F-8EAC2B608ADB}">
              <a16:predDERef xmlns:a16="http://schemas.microsoft.com/office/drawing/2014/main" pred="{23B14770-9146-4EA2-A8D1-675A5249745A}"/>
            </a:ext>
          </a:extLst>
        </xdr:cNvPr>
        <xdr:cNvSpPr txBox="1"/>
      </xdr:nvSpPr>
      <xdr:spPr>
        <a:xfrm>
          <a:off x="5271135" y="173145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5</xdr:col>
      <xdr:colOff>11642</xdr:colOff>
      <xdr:row>0</xdr:row>
      <xdr:rowOff>89958</xdr:rowOff>
    </xdr:from>
    <xdr:to>
      <xdr:col>8</xdr:col>
      <xdr:colOff>395882</xdr:colOff>
      <xdr:row>2</xdr:row>
      <xdr:rowOff>137996</xdr:rowOff>
    </xdr:to>
    <xdr:pic>
      <xdr:nvPicPr>
        <xdr:cNvPr id="4" name="Picture 3">
          <a:extLst>
            <a:ext uri="{FF2B5EF4-FFF2-40B4-BE49-F238E27FC236}">
              <a16:creationId xmlns:a16="http://schemas.microsoft.com/office/drawing/2014/main" id="{831F27E3-2A36-4E9B-8C46-746506DF0582}"/>
            </a:ext>
          </a:extLst>
        </xdr:cNvPr>
        <xdr:cNvPicPr>
          <a:picLocks noChangeAspect="1"/>
        </xdr:cNvPicPr>
      </xdr:nvPicPr>
      <xdr:blipFill>
        <a:blip xmlns:r="http://schemas.openxmlformats.org/officeDocument/2006/relationships" r:embed="rId1"/>
        <a:stretch>
          <a:fillRect/>
        </a:stretch>
      </xdr:blipFill>
      <xdr:spPr>
        <a:xfrm>
          <a:off x="4139142" y="89958"/>
          <a:ext cx="2225740" cy="3655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133350</xdr:colOff>
      <xdr:row>0</xdr:row>
      <xdr:rowOff>142875</xdr:rowOff>
    </xdr:from>
    <xdr:to>
      <xdr:col>12</xdr:col>
      <xdr:colOff>517590</xdr:colOff>
      <xdr:row>2</xdr:row>
      <xdr:rowOff>190913</xdr:rowOff>
    </xdr:to>
    <xdr:pic>
      <xdr:nvPicPr>
        <xdr:cNvPr id="2" name="Picture 1">
          <a:extLst>
            <a:ext uri="{FF2B5EF4-FFF2-40B4-BE49-F238E27FC236}">
              <a16:creationId xmlns:a16="http://schemas.microsoft.com/office/drawing/2014/main" id="{EFC27872-A920-424F-8ADB-5AA79C613FA2}"/>
            </a:ext>
          </a:extLst>
        </xdr:cNvPr>
        <xdr:cNvPicPr>
          <a:picLocks noChangeAspect="1"/>
        </xdr:cNvPicPr>
      </xdr:nvPicPr>
      <xdr:blipFill>
        <a:blip xmlns:r="http://schemas.openxmlformats.org/officeDocument/2006/relationships" r:embed="rId1"/>
        <a:stretch>
          <a:fillRect/>
        </a:stretch>
      </xdr:blipFill>
      <xdr:spPr>
        <a:xfrm>
          <a:off x="14058900" y="142875"/>
          <a:ext cx="2213040" cy="3718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171450</xdr:colOff>
      <xdr:row>0</xdr:row>
      <xdr:rowOff>104775</xdr:rowOff>
    </xdr:from>
    <xdr:to>
      <xdr:col>19</xdr:col>
      <xdr:colOff>555690</xdr:colOff>
      <xdr:row>2</xdr:row>
      <xdr:rowOff>152813</xdr:rowOff>
    </xdr:to>
    <xdr:pic>
      <xdr:nvPicPr>
        <xdr:cNvPr id="2" name="Picture 1">
          <a:extLst>
            <a:ext uri="{FF2B5EF4-FFF2-40B4-BE49-F238E27FC236}">
              <a16:creationId xmlns:a16="http://schemas.microsoft.com/office/drawing/2014/main" id="{49F92E2E-632B-437C-BD51-231845DFD438}"/>
            </a:ext>
          </a:extLst>
        </xdr:cNvPr>
        <xdr:cNvPicPr>
          <a:picLocks noChangeAspect="1"/>
        </xdr:cNvPicPr>
      </xdr:nvPicPr>
      <xdr:blipFill>
        <a:blip xmlns:r="http://schemas.openxmlformats.org/officeDocument/2006/relationships" r:embed="rId1"/>
        <a:stretch>
          <a:fillRect/>
        </a:stretch>
      </xdr:blipFill>
      <xdr:spPr>
        <a:xfrm>
          <a:off x="12734925" y="104775"/>
          <a:ext cx="2213040" cy="3718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238125</xdr:colOff>
      <xdr:row>0</xdr:row>
      <xdr:rowOff>142875</xdr:rowOff>
    </xdr:from>
    <xdr:to>
      <xdr:col>13</xdr:col>
      <xdr:colOff>12765</xdr:colOff>
      <xdr:row>2</xdr:row>
      <xdr:rowOff>190913</xdr:rowOff>
    </xdr:to>
    <xdr:pic>
      <xdr:nvPicPr>
        <xdr:cNvPr id="2" name="Picture 1">
          <a:extLst>
            <a:ext uri="{FF2B5EF4-FFF2-40B4-BE49-F238E27FC236}">
              <a16:creationId xmlns:a16="http://schemas.microsoft.com/office/drawing/2014/main" id="{BB1A584E-8798-4F30-87BB-7D810B686A09}"/>
            </a:ext>
          </a:extLst>
        </xdr:cNvPr>
        <xdr:cNvPicPr>
          <a:picLocks noChangeAspect="1"/>
        </xdr:cNvPicPr>
      </xdr:nvPicPr>
      <xdr:blipFill>
        <a:blip xmlns:r="http://schemas.openxmlformats.org/officeDocument/2006/relationships" r:embed="rId1"/>
        <a:stretch>
          <a:fillRect/>
        </a:stretch>
      </xdr:blipFill>
      <xdr:spPr>
        <a:xfrm>
          <a:off x="9467850" y="142875"/>
          <a:ext cx="2213040" cy="3718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180975</xdr:colOff>
      <xdr:row>0</xdr:row>
      <xdr:rowOff>123825</xdr:rowOff>
    </xdr:from>
    <xdr:to>
      <xdr:col>6</xdr:col>
      <xdr:colOff>203265</xdr:colOff>
      <xdr:row>2</xdr:row>
      <xdr:rowOff>171863</xdr:rowOff>
    </xdr:to>
    <xdr:pic>
      <xdr:nvPicPr>
        <xdr:cNvPr id="2" name="Picture 1">
          <a:extLst>
            <a:ext uri="{FF2B5EF4-FFF2-40B4-BE49-F238E27FC236}">
              <a16:creationId xmlns:a16="http://schemas.microsoft.com/office/drawing/2014/main" id="{04491A50-9874-4CE4-A58C-8E43A75335D5}"/>
            </a:ext>
          </a:extLst>
        </xdr:cNvPr>
        <xdr:cNvPicPr>
          <a:picLocks noChangeAspect="1"/>
        </xdr:cNvPicPr>
      </xdr:nvPicPr>
      <xdr:blipFill>
        <a:blip xmlns:r="http://schemas.openxmlformats.org/officeDocument/2006/relationships" r:embed="rId1"/>
        <a:stretch>
          <a:fillRect/>
        </a:stretch>
      </xdr:blipFill>
      <xdr:spPr>
        <a:xfrm>
          <a:off x="7058025" y="123825"/>
          <a:ext cx="2213040" cy="37188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342900</xdr:colOff>
      <xdr:row>1</xdr:row>
      <xdr:rowOff>9525</xdr:rowOff>
    </xdr:from>
    <xdr:to>
      <xdr:col>9</xdr:col>
      <xdr:colOff>117540</xdr:colOff>
      <xdr:row>2</xdr:row>
      <xdr:rowOff>219488</xdr:rowOff>
    </xdr:to>
    <xdr:pic>
      <xdr:nvPicPr>
        <xdr:cNvPr id="2" name="Picture 1">
          <a:extLst>
            <a:ext uri="{FF2B5EF4-FFF2-40B4-BE49-F238E27FC236}">
              <a16:creationId xmlns:a16="http://schemas.microsoft.com/office/drawing/2014/main" id="{ADD7DE00-105A-4899-A171-6C7BD7EB811B}"/>
            </a:ext>
          </a:extLst>
        </xdr:cNvPr>
        <xdr:cNvPicPr>
          <a:picLocks noChangeAspect="1"/>
        </xdr:cNvPicPr>
      </xdr:nvPicPr>
      <xdr:blipFill>
        <a:blip xmlns:r="http://schemas.openxmlformats.org/officeDocument/2006/relationships" r:embed="rId1"/>
        <a:stretch>
          <a:fillRect/>
        </a:stretch>
      </xdr:blipFill>
      <xdr:spPr>
        <a:xfrm>
          <a:off x="8286750" y="171450"/>
          <a:ext cx="2213040" cy="3718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18</xdr:col>
      <xdr:colOff>384240</xdr:colOff>
      <xdr:row>2</xdr:row>
      <xdr:rowOff>209963</xdr:rowOff>
    </xdr:to>
    <xdr:pic>
      <xdr:nvPicPr>
        <xdr:cNvPr id="2" name="Picture 1">
          <a:extLst>
            <a:ext uri="{FF2B5EF4-FFF2-40B4-BE49-F238E27FC236}">
              <a16:creationId xmlns:a16="http://schemas.microsoft.com/office/drawing/2014/main" id="{1517B690-190E-4FC2-8F61-1C5F03A756E4}"/>
            </a:ext>
          </a:extLst>
        </xdr:cNvPr>
        <xdr:cNvPicPr>
          <a:picLocks noChangeAspect="1"/>
        </xdr:cNvPicPr>
      </xdr:nvPicPr>
      <xdr:blipFill>
        <a:blip xmlns:r="http://schemas.openxmlformats.org/officeDocument/2006/relationships" r:embed="rId1"/>
        <a:stretch>
          <a:fillRect/>
        </a:stretch>
      </xdr:blipFill>
      <xdr:spPr>
        <a:xfrm>
          <a:off x="13687425" y="161925"/>
          <a:ext cx="2213040" cy="37188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95250</xdr:colOff>
      <xdr:row>1</xdr:row>
      <xdr:rowOff>85725</xdr:rowOff>
    </xdr:from>
    <xdr:to>
      <xdr:col>14</xdr:col>
      <xdr:colOff>479490</xdr:colOff>
      <xdr:row>3</xdr:row>
      <xdr:rowOff>38513</xdr:rowOff>
    </xdr:to>
    <xdr:pic>
      <xdr:nvPicPr>
        <xdr:cNvPr id="2" name="Picture 1">
          <a:extLst>
            <a:ext uri="{FF2B5EF4-FFF2-40B4-BE49-F238E27FC236}">
              <a16:creationId xmlns:a16="http://schemas.microsoft.com/office/drawing/2014/main" id="{79537505-4443-4B2D-BA88-9B4D313EF1BD}"/>
            </a:ext>
          </a:extLst>
        </xdr:cNvPr>
        <xdr:cNvPicPr>
          <a:picLocks noChangeAspect="1"/>
        </xdr:cNvPicPr>
      </xdr:nvPicPr>
      <xdr:blipFill>
        <a:blip xmlns:r="http://schemas.openxmlformats.org/officeDocument/2006/relationships" r:embed="rId1"/>
        <a:stretch>
          <a:fillRect/>
        </a:stretch>
      </xdr:blipFill>
      <xdr:spPr>
        <a:xfrm>
          <a:off x="11039475" y="247650"/>
          <a:ext cx="2213040" cy="3718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152400</xdr:colOff>
      <xdr:row>1</xdr:row>
      <xdr:rowOff>0</xdr:rowOff>
    </xdr:from>
    <xdr:to>
      <xdr:col>11</xdr:col>
      <xdr:colOff>536640</xdr:colOff>
      <xdr:row>2</xdr:row>
      <xdr:rowOff>209963</xdr:rowOff>
    </xdr:to>
    <xdr:pic>
      <xdr:nvPicPr>
        <xdr:cNvPr id="2" name="Picture 1">
          <a:extLst>
            <a:ext uri="{FF2B5EF4-FFF2-40B4-BE49-F238E27FC236}">
              <a16:creationId xmlns:a16="http://schemas.microsoft.com/office/drawing/2014/main" id="{D24F57F1-83D9-47EC-AF95-EEB620A586B8}"/>
            </a:ext>
          </a:extLst>
        </xdr:cNvPr>
        <xdr:cNvPicPr>
          <a:picLocks noChangeAspect="1"/>
        </xdr:cNvPicPr>
      </xdr:nvPicPr>
      <xdr:blipFill>
        <a:blip xmlns:r="http://schemas.openxmlformats.org/officeDocument/2006/relationships" r:embed="rId1"/>
        <a:stretch>
          <a:fillRect/>
        </a:stretch>
      </xdr:blipFill>
      <xdr:spPr>
        <a:xfrm>
          <a:off x="9915525" y="161925"/>
          <a:ext cx="2213040" cy="3718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384240</xdr:colOff>
      <xdr:row>2</xdr:row>
      <xdr:rowOff>209963</xdr:rowOff>
    </xdr:to>
    <xdr:pic>
      <xdr:nvPicPr>
        <xdr:cNvPr id="2" name="Picture 1">
          <a:extLst>
            <a:ext uri="{FF2B5EF4-FFF2-40B4-BE49-F238E27FC236}">
              <a16:creationId xmlns:a16="http://schemas.microsoft.com/office/drawing/2014/main" id="{FCA276E9-026D-49F1-8D2E-26250653A036}"/>
            </a:ext>
          </a:extLst>
        </xdr:cNvPr>
        <xdr:cNvPicPr>
          <a:picLocks noChangeAspect="1"/>
        </xdr:cNvPicPr>
      </xdr:nvPicPr>
      <xdr:blipFill>
        <a:blip xmlns:r="http://schemas.openxmlformats.org/officeDocument/2006/relationships" r:embed="rId1"/>
        <a:stretch>
          <a:fillRect/>
        </a:stretch>
      </xdr:blipFill>
      <xdr:spPr>
        <a:xfrm>
          <a:off x="14316075" y="161925"/>
          <a:ext cx="2213040" cy="3718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247650</xdr:colOff>
      <xdr:row>0</xdr:row>
      <xdr:rowOff>142875</xdr:rowOff>
    </xdr:from>
    <xdr:to>
      <xdr:col>13</xdr:col>
      <xdr:colOff>22290</xdr:colOff>
      <xdr:row>2</xdr:row>
      <xdr:rowOff>190913</xdr:rowOff>
    </xdr:to>
    <xdr:pic>
      <xdr:nvPicPr>
        <xdr:cNvPr id="2" name="Picture 1">
          <a:extLst>
            <a:ext uri="{FF2B5EF4-FFF2-40B4-BE49-F238E27FC236}">
              <a16:creationId xmlns:a16="http://schemas.microsoft.com/office/drawing/2014/main" id="{C2CC1ADB-318C-4609-8EB1-469C019BE949}"/>
            </a:ext>
          </a:extLst>
        </xdr:cNvPr>
        <xdr:cNvPicPr>
          <a:picLocks noChangeAspect="1"/>
        </xdr:cNvPicPr>
      </xdr:nvPicPr>
      <xdr:blipFill>
        <a:blip xmlns:r="http://schemas.openxmlformats.org/officeDocument/2006/relationships" r:embed="rId1"/>
        <a:stretch>
          <a:fillRect/>
        </a:stretch>
      </xdr:blipFill>
      <xdr:spPr>
        <a:xfrm>
          <a:off x="9677400" y="142875"/>
          <a:ext cx="2213040"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180975</xdr:colOff>
      <xdr:row>0</xdr:row>
      <xdr:rowOff>104775</xdr:rowOff>
    </xdr:from>
    <xdr:to>
      <xdr:col>9</xdr:col>
      <xdr:colOff>565215</xdr:colOff>
      <xdr:row>2</xdr:row>
      <xdr:rowOff>152813</xdr:rowOff>
    </xdr:to>
    <xdr:pic>
      <xdr:nvPicPr>
        <xdr:cNvPr id="2" name="Picture 1">
          <a:extLst>
            <a:ext uri="{FF2B5EF4-FFF2-40B4-BE49-F238E27FC236}">
              <a16:creationId xmlns:a16="http://schemas.microsoft.com/office/drawing/2014/main" id="{9AE8FEB4-CCC6-4A49-9CD6-CD5FFF3B32AF}"/>
            </a:ext>
          </a:extLst>
        </xdr:cNvPr>
        <xdr:cNvPicPr>
          <a:picLocks noChangeAspect="1"/>
        </xdr:cNvPicPr>
      </xdr:nvPicPr>
      <xdr:blipFill>
        <a:blip xmlns:r="http://schemas.openxmlformats.org/officeDocument/2006/relationships" r:embed="rId1"/>
        <a:stretch>
          <a:fillRect/>
        </a:stretch>
      </xdr:blipFill>
      <xdr:spPr>
        <a:xfrm>
          <a:off x="9410700" y="104775"/>
          <a:ext cx="2213040" cy="3718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133350</xdr:colOff>
      <xdr:row>0</xdr:row>
      <xdr:rowOff>114300</xdr:rowOff>
    </xdr:from>
    <xdr:to>
      <xdr:col>11</xdr:col>
      <xdr:colOff>517590</xdr:colOff>
      <xdr:row>2</xdr:row>
      <xdr:rowOff>162338</xdr:rowOff>
    </xdr:to>
    <xdr:pic>
      <xdr:nvPicPr>
        <xdr:cNvPr id="2" name="Picture 1">
          <a:extLst>
            <a:ext uri="{FF2B5EF4-FFF2-40B4-BE49-F238E27FC236}">
              <a16:creationId xmlns:a16="http://schemas.microsoft.com/office/drawing/2014/main" id="{BDB3CCD9-D32E-4B0E-916A-EBC5E7E76748}"/>
            </a:ext>
          </a:extLst>
        </xdr:cNvPr>
        <xdr:cNvPicPr>
          <a:picLocks noChangeAspect="1"/>
        </xdr:cNvPicPr>
      </xdr:nvPicPr>
      <xdr:blipFill>
        <a:blip xmlns:r="http://schemas.openxmlformats.org/officeDocument/2006/relationships" r:embed="rId1"/>
        <a:stretch>
          <a:fillRect/>
        </a:stretch>
      </xdr:blipFill>
      <xdr:spPr>
        <a:xfrm>
          <a:off x="7829550" y="114300"/>
          <a:ext cx="2213040" cy="3718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13</xdr:col>
      <xdr:colOff>384240</xdr:colOff>
      <xdr:row>2</xdr:row>
      <xdr:rowOff>209963</xdr:rowOff>
    </xdr:to>
    <xdr:pic>
      <xdr:nvPicPr>
        <xdr:cNvPr id="2" name="Picture 1">
          <a:extLst>
            <a:ext uri="{FF2B5EF4-FFF2-40B4-BE49-F238E27FC236}">
              <a16:creationId xmlns:a16="http://schemas.microsoft.com/office/drawing/2014/main" id="{A7584DBC-773A-48C3-954D-429E84354187}"/>
            </a:ext>
          </a:extLst>
        </xdr:cNvPr>
        <xdr:cNvPicPr>
          <a:picLocks noChangeAspect="1"/>
        </xdr:cNvPicPr>
      </xdr:nvPicPr>
      <xdr:blipFill>
        <a:blip xmlns:r="http://schemas.openxmlformats.org/officeDocument/2006/relationships" r:embed="rId1"/>
        <a:stretch>
          <a:fillRect/>
        </a:stretch>
      </xdr:blipFill>
      <xdr:spPr>
        <a:xfrm>
          <a:off x="10782300" y="161925"/>
          <a:ext cx="2213040" cy="3718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11</xdr:col>
      <xdr:colOff>66675</xdr:colOff>
      <xdr:row>0</xdr:row>
      <xdr:rowOff>142875</xdr:rowOff>
    </xdr:from>
    <xdr:to>
      <xdr:col>14</xdr:col>
      <xdr:colOff>450915</xdr:colOff>
      <xdr:row>2</xdr:row>
      <xdr:rowOff>190913</xdr:rowOff>
    </xdr:to>
    <xdr:pic>
      <xdr:nvPicPr>
        <xdr:cNvPr id="2" name="Picture 1">
          <a:extLst>
            <a:ext uri="{FF2B5EF4-FFF2-40B4-BE49-F238E27FC236}">
              <a16:creationId xmlns:a16="http://schemas.microsoft.com/office/drawing/2014/main" id="{043CC02A-BAFB-4320-8618-8F61067D64B1}"/>
            </a:ext>
          </a:extLst>
        </xdr:cNvPr>
        <xdr:cNvPicPr>
          <a:picLocks noChangeAspect="1"/>
        </xdr:cNvPicPr>
      </xdr:nvPicPr>
      <xdr:blipFill>
        <a:blip xmlns:r="http://schemas.openxmlformats.org/officeDocument/2006/relationships" r:embed="rId1"/>
        <a:stretch>
          <a:fillRect/>
        </a:stretch>
      </xdr:blipFill>
      <xdr:spPr>
        <a:xfrm>
          <a:off x="13211175" y="142875"/>
          <a:ext cx="2213040" cy="3718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276225</xdr:colOff>
      <xdr:row>1</xdr:row>
      <xdr:rowOff>9525</xdr:rowOff>
    </xdr:from>
    <xdr:to>
      <xdr:col>8</xdr:col>
      <xdr:colOff>50865</xdr:colOff>
      <xdr:row>2</xdr:row>
      <xdr:rowOff>219488</xdr:rowOff>
    </xdr:to>
    <xdr:pic>
      <xdr:nvPicPr>
        <xdr:cNvPr id="2" name="Picture 1">
          <a:extLst>
            <a:ext uri="{FF2B5EF4-FFF2-40B4-BE49-F238E27FC236}">
              <a16:creationId xmlns:a16="http://schemas.microsoft.com/office/drawing/2014/main" id="{0FF77E38-25CC-45C7-825F-ED1321CD2623}"/>
            </a:ext>
          </a:extLst>
        </xdr:cNvPr>
        <xdr:cNvPicPr>
          <a:picLocks noChangeAspect="1"/>
        </xdr:cNvPicPr>
      </xdr:nvPicPr>
      <xdr:blipFill>
        <a:blip xmlns:r="http://schemas.openxmlformats.org/officeDocument/2006/relationships" r:embed="rId1"/>
        <a:stretch>
          <a:fillRect/>
        </a:stretch>
      </xdr:blipFill>
      <xdr:spPr>
        <a:xfrm>
          <a:off x="6162675" y="171450"/>
          <a:ext cx="2213040" cy="37188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18</xdr:col>
      <xdr:colOff>384240</xdr:colOff>
      <xdr:row>2</xdr:row>
      <xdr:rowOff>209963</xdr:rowOff>
    </xdr:to>
    <xdr:pic>
      <xdr:nvPicPr>
        <xdr:cNvPr id="2" name="Picture 1">
          <a:extLst>
            <a:ext uri="{FF2B5EF4-FFF2-40B4-BE49-F238E27FC236}">
              <a16:creationId xmlns:a16="http://schemas.microsoft.com/office/drawing/2014/main" id="{BBEE17F8-81C4-4D62-98B0-F7FA01912E38}"/>
            </a:ext>
          </a:extLst>
        </xdr:cNvPr>
        <xdr:cNvPicPr>
          <a:picLocks noChangeAspect="1"/>
        </xdr:cNvPicPr>
      </xdr:nvPicPr>
      <xdr:blipFill>
        <a:blip xmlns:r="http://schemas.openxmlformats.org/officeDocument/2006/relationships" r:embed="rId1"/>
        <a:stretch>
          <a:fillRect/>
        </a:stretch>
      </xdr:blipFill>
      <xdr:spPr>
        <a:xfrm>
          <a:off x="12992100" y="161925"/>
          <a:ext cx="2213040" cy="3718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10</xdr:col>
      <xdr:colOff>142875</xdr:colOff>
      <xdr:row>1</xdr:row>
      <xdr:rowOff>0</xdr:rowOff>
    </xdr:from>
    <xdr:to>
      <xdr:col>13</xdr:col>
      <xdr:colOff>527115</xdr:colOff>
      <xdr:row>2</xdr:row>
      <xdr:rowOff>209963</xdr:rowOff>
    </xdr:to>
    <xdr:pic>
      <xdr:nvPicPr>
        <xdr:cNvPr id="2" name="Picture 1">
          <a:extLst>
            <a:ext uri="{FF2B5EF4-FFF2-40B4-BE49-F238E27FC236}">
              <a16:creationId xmlns:a16="http://schemas.microsoft.com/office/drawing/2014/main" id="{2ABD9F2C-85BF-4D57-BF4A-E9DD7C400495}"/>
            </a:ext>
          </a:extLst>
        </xdr:cNvPr>
        <xdr:cNvPicPr>
          <a:picLocks noChangeAspect="1"/>
        </xdr:cNvPicPr>
      </xdr:nvPicPr>
      <xdr:blipFill>
        <a:blip xmlns:r="http://schemas.openxmlformats.org/officeDocument/2006/relationships" r:embed="rId1"/>
        <a:stretch>
          <a:fillRect/>
        </a:stretch>
      </xdr:blipFill>
      <xdr:spPr>
        <a:xfrm>
          <a:off x="10391775" y="161925"/>
          <a:ext cx="2213040" cy="3718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104775</xdr:colOff>
      <xdr:row>1</xdr:row>
      <xdr:rowOff>57150</xdr:rowOff>
    </xdr:from>
    <xdr:to>
      <xdr:col>12</xdr:col>
      <xdr:colOff>489015</xdr:colOff>
      <xdr:row>3</xdr:row>
      <xdr:rowOff>9938</xdr:rowOff>
    </xdr:to>
    <xdr:pic>
      <xdr:nvPicPr>
        <xdr:cNvPr id="2" name="Picture 1">
          <a:extLst>
            <a:ext uri="{FF2B5EF4-FFF2-40B4-BE49-F238E27FC236}">
              <a16:creationId xmlns:a16="http://schemas.microsoft.com/office/drawing/2014/main" id="{98BE3229-2BF4-4653-9AB8-92C58A033A83}"/>
            </a:ext>
          </a:extLst>
        </xdr:cNvPr>
        <xdr:cNvPicPr>
          <a:picLocks noChangeAspect="1"/>
        </xdr:cNvPicPr>
      </xdr:nvPicPr>
      <xdr:blipFill>
        <a:blip xmlns:r="http://schemas.openxmlformats.org/officeDocument/2006/relationships" r:embed="rId1"/>
        <a:stretch>
          <a:fillRect/>
        </a:stretch>
      </xdr:blipFill>
      <xdr:spPr>
        <a:xfrm>
          <a:off x="11763375" y="219075"/>
          <a:ext cx="2213040" cy="37188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18</xdr:col>
      <xdr:colOff>384240</xdr:colOff>
      <xdr:row>2</xdr:row>
      <xdr:rowOff>209963</xdr:rowOff>
    </xdr:to>
    <xdr:pic>
      <xdr:nvPicPr>
        <xdr:cNvPr id="2" name="Picture 1">
          <a:extLst>
            <a:ext uri="{FF2B5EF4-FFF2-40B4-BE49-F238E27FC236}">
              <a16:creationId xmlns:a16="http://schemas.microsoft.com/office/drawing/2014/main" id="{176CB91D-E91E-435E-A9E8-6657DE7F824E}"/>
            </a:ext>
          </a:extLst>
        </xdr:cNvPr>
        <xdr:cNvPicPr>
          <a:picLocks noChangeAspect="1"/>
        </xdr:cNvPicPr>
      </xdr:nvPicPr>
      <xdr:blipFill>
        <a:blip xmlns:r="http://schemas.openxmlformats.org/officeDocument/2006/relationships" r:embed="rId1"/>
        <a:stretch>
          <a:fillRect/>
        </a:stretch>
      </xdr:blipFill>
      <xdr:spPr>
        <a:xfrm>
          <a:off x="14239875" y="161925"/>
          <a:ext cx="2213040" cy="37188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161925</xdr:colOff>
      <xdr:row>1</xdr:row>
      <xdr:rowOff>38100</xdr:rowOff>
    </xdr:from>
    <xdr:to>
      <xdr:col>9</xdr:col>
      <xdr:colOff>546165</xdr:colOff>
      <xdr:row>2</xdr:row>
      <xdr:rowOff>248063</xdr:rowOff>
    </xdr:to>
    <xdr:pic>
      <xdr:nvPicPr>
        <xdr:cNvPr id="2" name="Picture 1">
          <a:extLst>
            <a:ext uri="{FF2B5EF4-FFF2-40B4-BE49-F238E27FC236}">
              <a16:creationId xmlns:a16="http://schemas.microsoft.com/office/drawing/2014/main" id="{2CE33B59-9D1D-4F22-B3FE-DBAC9B606677}"/>
            </a:ext>
          </a:extLst>
        </xdr:cNvPr>
        <xdr:cNvPicPr>
          <a:picLocks noChangeAspect="1"/>
        </xdr:cNvPicPr>
      </xdr:nvPicPr>
      <xdr:blipFill>
        <a:blip xmlns:r="http://schemas.openxmlformats.org/officeDocument/2006/relationships" r:embed="rId1"/>
        <a:stretch>
          <a:fillRect/>
        </a:stretch>
      </xdr:blipFill>
      <xdr:spPr>
        <a:xfrm>
          <a:off x="7134225" y="200025"/>
          <a:ext cx="2213040" cy="37188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384240</xdr:colOff>
      <xdr:row>2</xdr:row>
      <xdr:rowOff>209963</xdr:rowOff>
    </xdr:to>
    <xdr:pic>
      <xdr:nvPicPr>
        <xdr:cNvPr id="2" name="Picture 1">
          <a:extLst>
            <a:ext uri="{FF2B5EF4-FFF2-40B4-BE49-F238E27FC236}">
              <a16:creationId xmlns:a16="http://schemas.microsoft.com/office/drawing/2014/main" id="{5BB4E3B2-AF6A-4D21-B830-685FFD8B38CB}"/>
            </a:ext>
          </a:extLst>
        </xdr:cNvPr>
        <xdr:cNvPicPr>
          <a:picLocks noChangeAspect="1"/>
        </xdr:cNvPicPr>
      </xdr:nvPicPr>
      <xdr:blipFill>
        <a:blip xmlns:r="http://schemas.openxmlformats.org/officeDocument/2006/relationships" r:embed="rId1"/>
        <a:stretch>
          <a:fillRect/>
        </a:stretch>
      </xdr:blipFill>
      <xdr:spPr>
        <a:xfrm>
          <a:off x="10953750" y="161925"/>
          <a:ext cx="2213040" cy="371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257175</xdr:colOff>
      <xdr:row>0</xdr:row>
      <xdr:rowOff>95250</xdr:rowOff>
    </xdr:from>
    <xdr:to>
      <xdr:col>12</xdr:col>
      <xdr:colOff>31815</xdr:colOff>
      <xdr:row>2</xdr:row>
      <xdr:rowOff>143288</xdr:rowOff>
    </xdr:to>
    <xdr:pic>
      <xdr:nvPicPr>
        <xdr:cNvPr id="2" name="Picture 1">
          <a:extLst>
            <a:ext uri="{FF2B5EF4-FFF2-40B4-BE49-F238E27FC236}">
              <a16:creationId xmlns:a16="http://schemas.microsoft.com/office/drawing/2014/main" id="{91DB1C78-9FE9-4231-ADAC-3B7802644D55}"/>
            </a:ext>
          </a:extLst>
        </xdr:cNvPr>
        <xdr:cNvPicPr>
          <a:picLocks noChangeAspect="1"/>
        </xdr:cNvPicPr>
      </xdr:nvPicPr>
      <xdr:blipFill>
        <a:blip xmlns:r="http://schemas.openxmlformats.org/officeDocument/2006/relationships" r:embed="rId1"/>
        <a:stretch>
          <a:fillRect/>
        </a:stretch>
      </xdr:blipFill>
      <xdr:spPr>
        <a:xfrm>
          <a:off x="11134725" y="95250"/>
          <a:ext cx="2213040" cy="37188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16</xdr:col>
      <xdr:colOff>390525</xdr:colOff>
      <xdr:row>1</xdr:row>
      <xdr:rowOff>28575</xdr:rowOff>
    </xdr:from>
    <xdr:to>
      <xdr:col>20</xdr:col>
      <xdr:colOff>165165</xdr:colOff>
      <xdr:row>2</xdr:row>
      <xdr:rowOff>238538</xdr:rowOff>
    </xdr:to>
    <xdr:pic>
      <xdr:nvPicPr>
        <xdr:cNvPr id="2" name="Picture 1">
          <a:extLst>
            <a:ext uri="{FF2B5EF4-FFF2-40B4-BE49-F238E27FC236}">
              <a16:creationId xmlns:a16="http://schemas.microsoft.com/office/drawing/2014/main" id="{89C7A640-F752-44E9-BF15-74162CD9B390}"/>
            </a:ext>
          </a:extLst>
        </xdr:cNvPr>
        <xdr:cNvPicPr>
          <a:picLocks noChangeAspect="1"/>
        </xdr:cNvPicPr>
      </xdr:nvPicPr>
      <xdr:blipFill>
        <a:blip xmlns:r="http://schemas.openxmlformats.org/officeDocument/2006/relationships" r:embed="rId1"/>
        <a:stretch>
          <a:fillRect/>
        </a:stretch>
      </xdr:blipFill>
      <xdr:spPr>
        <a:xfrm>
          <a:off x="13906500" y="190500"/>
          <a:ext cx="2213040" cy="3718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95250</xdr:colOff>
      <xdr:row>1</xdr:row>
      <xdr:rowOff>0</xdr:rowOff>
    </xdr:from>
    <xdr:to>
      <xdr:col>12</xdr:col>
      <xdr:colOff>479490</xdr:colOff>
      <xdr:row>2</xdr:row>
      <xdr:rowOff>209963</xdr:rowOff>
    </xdr:to>
    <xdr:pic>
      <xdr:nvPicPr>
        <xdr:cNvPr id="2" name="Picture 1">
          <a:extLst>
            <a:ext uri="{FF2B5EF4-FFF2-40B4-BE49-F238E27FC236}">
              <a16:creationId xmlns:a16="http://schemas.microsoft.com/office/drawing/2014/main" id="{F0467960-AB03-4158-ADE0-946B1C867692}"/>
            </a:ext>
          </a:extLst>
        </xdr:cNvPr>
        <xdr:cNvPicPr>
          <a:picLocks noChangeAspect="1"/>
        </xdr:cNvPicPr>
      </xdr:nvPicPr>
      <xdr:blipFill>
        <a:blip xmlns:r="http://schemas.openxmlformats.org/officeDocument/2006/relationships" r:embed="rId1"/>
        <a:stretch>
          <a:fillRect/>
        </a:stretch>
      </xdr:blipFill>
      <xdr:spPr>
        <a:xfrm>
          <a:off x="11906250" y="161925"/>
          <a:ext cx="2213040" cy="37188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30</xdr:col>
      <xdr:colOff>0</xdr:colOff>
      <xdr:row>1</xdr:row>
      <xdr:rowOff>0</xdr:rowOff>
    </xdr:from>
    <xdr:to>
      <xdr:col>33</xdr:col>
      <xdr:colOff>371540</xdr:colOff>
      <xdr:row>2</xdr:row>
      <xdr:rowOff>213138</xdr:rowOff>
    </xdr:to>
    <xdr:pic>
      <xdr:nvPicPr>
        <xdr:cNvPr id="2" name="Picture 1">
          <a:extLst>
            <a:ext uri="{FF2B5EF4-FFF2-40B4-BE49-F238E27FC236}">
              <a16:creationId xmlns:a16="http://schemas.microsoft.com/office/drawing/2014/main" id="{A447CACA-8DD8-4319-B89D-3BF56783ADCB}"/>
            </a:ext>
          </a:extLst>
        </xdr:cNvPr>
        <xdr:cNvPicPr>
          <a:picLocks noChangeAspect="1"/>
        </xdr:cNvPicPr>
      </xdr:nvPicPr>
      <xdr:blipFill>
        <a:blip xmlns:r="http://schemas.openxmlformats.org/officeDocument/2006/relationships" r:embed="rId1"/>
        <a:stretch>
          <a:fillRect/>
        </a:stretch>
      </xdr:blipFill>
      <xdr:spPr>
        <a:xfrm>
          <a:off x="23569083" y="158750"/>
          <a:ext cx="2213040" cy="37188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15</xdr:col>
      <xdr:colOff>361950</xdr:colOff>
      <xdr:row>0</xdr:row>
      <xdr:rowOff>133350</xdr:rowOff>
    </xdr:from>
    <xdr:to>
      <xdr:col>19</xdr:col>
      <xdr:colOff>136590</xdr:colOff>
      <xdr:row>2</xdr:row>
      <xdr:rowOff>181388</xdr:rowOff>
    </xdr:to>
    <xdr:pic>
      <xdr:nvPicPr>
        <xdr:cNvPr id="2" name="Picture 1">
          <a:extLst>
            <a:ext uri="{FF2B5EF4-FFF2-40B4-BE49-F238E27FC236}">
              <a16:creationId xmlns:a16="http://schemas.microsoft.com/office/drawing/2014/main" id="{F38892EF-C93A-47EA-8C47-684FFD310A0E}"/>
            </a:ext>
          </a:extLst>
        </xdr:cNvPr>
        <xdr:cNvPicPr>
          <a:picLocks noChangeAspect="1"/>
        </xdr:cNvPicPr>
      </xdr:nvPicPr>
      <xdr:blipFill>
        <a:blip xmlns:r="http://schemas.openxmlformats.org/officeDocument/2006/relationships" r:embed="rId1"/>
        <a:stretch>
          <a:fillRect/>
        </a:stretch>
      </xdr:blipFill>
      <xdr:spPr>
        <a:xfrm>
          <a:off x="11572875" y="133350"/>
          <a:ext cx="2213040" cy="37188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14</xdr:col>
      <xdr:colOff>384240</xdr:colOff>
      <xdr:row>2</xdr:row>
      <xdr:rowOff>209963</xdr:rowOff>
    </xdr:to>
    <xdr:pic>
      <xdr:nvPicPr>
        <xdr:cNvPr id="2" name="Picture 1">
          <a:extLst>
            <a:ext uri="{FF2B5EF4-FFF2-40B4-BE49-F238E27FC236}">
              <a16:creationId xmlns:a16="http://schemas.microsoft.com/office/drawing/2014/main" id="{393770D9-9ADF-464F-9794-8007385B8BCC}"/>
            </a:ext>
          </a:extLst>
        </xdr:cNvPr>
        <xdr:cNvPicPr>
          <a:picLocks noChangeAspect="1"/>
        </xdr:cNvPicPr>
      </xdr:nvPicPr>
      <xdr:blipFill>
        <a:blip xmlns:r="http://schemas.openxmlformats.org/officeDocument/2006/relationships" r:embed="rId1"/>
        <a:stretch>
          <a:fillRect/>
        </a:stretch>
      </xdr:blipFill>
      <xdr:spPr>
        <a:xfrm>
          <a:off x="10696575" y="161925"/>
          <a:ext cx="2213040" cy="37188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20</xdr:col>
      <xdr:colOff>476250</xdr:colOff>
      <xdr:row>1</xdr:row>
      <xdr:rowOff>38100</xdr:rowOff>
    </xdr:from>
    <xdr:to>
      <xdr:col>24</xdr:col>
      <xdr:colOff>250890</xdr:colOff>
      <xdr:row>2</xdr:row>
      <xdr:rowOff>248063</xdr:rowOff>
    </xdr:to>
    <xdr:pic>
      <xdr:nvPicPr>
        <xdr:cNvPr id="2" name="Picture 1">
          <a:extLst>
            <a:ext uri="{FF2B5EF4-FFF2-40B4-BE49-F238E27FC236}">
              <a16:creationId xmlns:a16="http://schemas.microsoft.com/office/drawing/2014/main" id="{72ABB7FC-E385-46FB-95B1-C5289CF441DA}"/>
            </a:ext>
          </a:extLst>
        </xdr:cNvPr>
        <xdr:cNvPicPr>
          <a:picLocks noChangeAspect="1"/>
        </xdr:cNvPicPr>
      </xdr:nvPicPr>
      <xdr:blipFill>
        <a:blip xmlns:r="http://schemas.openxmlformats.org/officeDocument/2006/relationships" r:embed="rId1"/>
        <a:stretch>
          <a:fillRect/>
        </a:stretch>
      </xdr:blipFill>
      <xdr:spPr>
        <a:xfrm>
          <a:off x="15087600" y="200025"/>
          <a:ext cx="2213040" cy="37188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14</xdr:col>
      <xdr:colOff>384240</xdr:colOff>
      <xdr:row>2</xdr:row>
      <xdr:rowOff>209963</xdr:rowOff>
    </xdr:to>
    <xdr:pic>
      <xdr:nvPicPr>
        <xdr:cNvPr id="2" name="Picture 1">
          <a:extLst>
            <a:ext uri="{FF2B5EF4-FFF2-40B4-BE49-F238E27FC236}">
              <a16:creationId xmlns:a16="http://schemas.microsoft.com/office/drawing/2014/main" id="{12E40DBA-70F5-4088-B2F5-EC28BAD387E8}"/>
            </a:ext>
          </a:extLst>
        </xdr:cNvPr>
        <xdr:cNvPicPr>
          <a:picLocks noChangeAspect="1"/>
        </xdr:cNvPicPr>
      </xdr:nvPicPr>
      <xdr:blipFill>
        <a:blip xmlns:r="http://schemas.openxmlformats.org/officeDocument/2006/relationships" r:embed="rId1"/>
        <a:stretch>
          <a:fillRect/>
        </a:stretch>
      </xdr:blipFill>
      <xdr:spPr>
        <a:xfrm>
          <a:off x="11525250" y="161925"/>
          <a:ext cx="2213040" cy="37188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11</xdr:col>
      <xdr:colOff>384240</xdr:colOff>
      <xdr:row>2</xdr:row>
      <xdr:rowOff>209963</xdr:rowOff>
    </xdr:to>
    <xdr:pic>
      <xdr:nvPicPr>
        <xdr:cNvPr id="2" name="Picture 1">
          <a:extLst>
            <a:ext uri="{FF2B5EF4-FFF2-40B4-BE49-F238E27FC236}">
              <a16:creationId xmlns:a16="http://schemas.microsoft.com/office/drawing/2014/main" id="{836914AF-6F7F-473A-A883-B71565BDE968}"/>
            </a:ext>
          </a:extLst>
        </xdr:cNvPr>
        <xdr:cNvPicPr>
          <a:picLocks noChangeAspect="1"/>
        </xdr:cNvPicPr>
      </xdr:nvPicPr>
      <xdr:blipFill>
        <a:blip xmlns:r="http://schemas.openxmlformats.org/officeDocument/2006/relationships" r:embed="rId1"/>
        <a:stretch>
          <a:fillRect/>
        </a:stretch>
      </xdr:blipFill>
      <xdr:spPr>
        <a:xfrm>
          <a:off x="7753350" y="161925"/>
          <a:ext cx="2213040" cy="37188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28575</xdr:colOff>
      <xdr:row>1</xdr:row>
      <xdr:rowOff>28575</xdr:rowOff>
    </xdr:from>
    <xdr:to>
      <xdr:col>14</xdr:col>
      <xdr:colOff>412815</xdr:colOff>
      <xdr:row>2</xdr:row>
      <xdr:rowOff>238538</xdr:rowOff>
    </xdr:to>
    <xdr:pic>
      <xdr:nvPicPr>
        <xdr:cNvPr id="2" name="Picture 1">
          <a:extLst>
            <a:ext uri="{FF2B5EF4-FFF2-40B4-BE49-F238E27FC236}">
              <a16:creationId xmlns:a16="http://schemas.microsoft.com/office/drawing/2014/main" id="{1A9F8518-C401-4E28-A41B-614986BD2228}"/>
            </a:ext>
          </a:extLst>
        </xdr:cNvPr>
        <xdr:cNvPicPr>
          <a:picLocks noChangeAspect="1"/>
        </xdr:cNvPicPr>
      </xdr:nvPicPr>
      <xdr:blipFill>
        <a:blip xmlns:r="http://schemas.openxmlformats.org/officeDocument/2006/relationships" r:embed="rId1"/>
        <a:stretch>
          <a:fillRect/>
        </a:stretch>
      </xdr:blipFill>
      <xdr:spPr>
        <a:xfrm>
          <a:off x="11706225" y="190500"/>
          <a:ext cx="2213040" cy="37188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7</xdr:col>
      <xdr:colOff>384240</xdr:colOff>
      <xdr:row>2</xdr:row>
      <xdr:rowOff>209963</xdr:rowOff>
    </xdr:to>
    <xdr:pic>
      <xdr:nvPicPr>
        <xdr:cNvPr id="2" name="Picture 1">
          <a:extLst>
            <a:ext uri="{FF2B5EF4-FFF2-40B4-BE49-F238E27FC236}">
              <a16:creationId xmlns:a16="http://schemas.microsoft.com/office/drawing/2014/main" id="{A3DBB151-FCAE-4612-99BD-3A125626942F}"/>
            </a:ext>
          </a:extLst>
        </xdr:cNvPr>
        <xdr:cNvPicPr>
          <a:picLocks noChangeAspect="1"/>
        </xdr:cNvPicPr>
      </xdr:nvPicPr>
      <xdr:blipFill>
        <a:blip xmlns:r="http://schemas.openxmlformats.org/officeDocument/2006/relationships" r:embed="rId1"/>
        <a:stretch>
          <a:fillRect/>
        </a:stretch>
      </xdr:blipFill>
      <xdr:spPr>
        <a:xfrm>
          <a:off x="5410200" y="161925"/>
          <a:ext cx="2213040" cy="3718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161925</xdr:colOff>
      <xdr:row>1</xdr:row>
      <xdr:rowOff>123825</xdr:rowOff>
    </xdr:from>
    <xdr:to>
      <xdr:col>13</xdr:col>
      <xdr:colOff>184215</xdr:colOff>
      <xdr:row>2</xdr:row>
      <xdr:rowOff>333788</xdr:rowOff>
    </xdr:to>
    <xdr:pic>
      <xdr:nvPicPr>
        <xdr:cNvPr id="2" name="Picture 1">
          <a:extLst>
            <a:ext uri="{FF2B5EF4-FFF2-40B4-BE49-F238E27FC236}">
              <a16:creationId xmlns:a16="http://schemas.microsoft.com/office/drawing/2014/main" id="{91A80E9E-5B79-4B20-87AD-255D1EFA87C8}"/>
            </a:ext>
          </a:extLst>
        </xdr:cNvPr>
        <xdr:cNvPicPr>
          <a:picLocks noChangeAspect="1"/>
        </xdr:cNvPicPr>
      </xdr:nvPicPr>
      <xdr:blipFill>
        <a:blip xmlns:r="http://schemas.openxmlformats.org/officeDocument/2006/relationships" r:embed="rId1"/>
        <a:stretch>
          <a:fillRect/>
        </a:stretch>
      </xdr:blipFill>
      <xdr:spPr>
        <a:xfrm>
          <a:off x="12820650" y="285750"/>
          <a:ext cx="2213040" cy="37188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7</xdr:col>
      <xdr:colOff>428625</xdr:colOff>
      <xdr:row>1</xdr:row>
      <xdr:rowOff>38100</xdr:rowOff>
    </xdr:from>
    <xdr:to>
      <xdr:col>10</xdr:col>
      <xdr:colOff>393765</xdr:colOff>
      <xdr:row>2</xdr:row>
      <xdr:rowOff>248063</xdr:rowOff>
    </xdr:to>
    <xdr:pic>
      <xdr:nvPicPr>
        <xdr:cNvPr id="2" name="Picture 1">
          <a:extLst>
            <a:ext uri="{FF2B5EF4-FFF2-40B4-BE49-F238E27FC236}">
              <a16:creationId xmlns:a16="http://schemas.microsoft.com/office/drawing/2014/main" id="{1786E89F-4EB8-498E-B172-860ABDA549A4}"/>
            </a:ext>
          </a:extLst>
        </xdr:cNvPr>
        <xdr:cNvPicPr>
          <a:picLocks noChangeAspect="1"/>
        </xdr:cNvPicPr>
      </xdr:nvPicPr>
      <xdr:blipFill>
        <a:blip xmlns:r="http://schemas.openxmlformats.org/officeDocument/2006/relationships" r:embed="rId1"/>
        <a:stretch>
          <a:fillRect/>
        </a:stretch>
      </xdr:blipFill>
      <xdr:spPr>
        <a:xfrm>
          <a:off x="10629900" y="200025"/>
          <a:ext cx="2213040" cy="37188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590550</xdr:colOff>
      <xdr:row>1</xdr:row>
      <xdr:rowOff>38100</xdr:rowOff>
    </xdr:from>
    <xdr:to>
      <xdr:col>9</xdr:col>
      <xdr:colOff>365190</xdr:colOff>
      <xdr:row>2</xdr:row>
      <xdr:rowOff>248063</xdr:rowOff>
    </xdr:to>
    <xdr:pic>
      <xdr:nvPicPr>
        <xdr:cNvPr id="2" name="Picture 1">
          <a:extLst>
            <a:ext uri="{FF2B5EF4-FFF2-40B4-BE49-F238E27FC236}">
              <a16:creationId xmlns:a16="http://schemas.microsoft.com/office/drawing/2014/main" id="{20382BF0-41A1-42E8-91CD-065F029F8D70}"/>
            </a:ext>
          </a:extLst>
        </xdr:cNvPr>
        <xdr:cNvPicPr>
          <a:picLocks noChangeAspect="1"/>
        </xdr:cNvPicPr>
      </xdr:nvPicPr>
      <xdr:blipFill>
        <a:blip xmlns:r="http://schemas.openxmlformats.org/officeDocument/2006/relationships" r:embed="rId1"/>
        <a:stretch>
          <a:fillRect/>
        </a:stretch>
      </xdr:blipFill>
      <xdr:spPr>
        <a:xfrm>
          <a:off x="8677275" y="200025"/>
          <a:ext cx="2213040" cy="37188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10</xdr:col>
      <xdr:colOff>466725</xdr:colOff>
      <xdr:row>1</xdr:row>
      <xdr:rowOff>104775</xdr:rowOff>
    </xdr:from>
    <xdr:to>
      <xdr:col>14</xdr:col>
      <xdr:colOff>241365</xdr:colOff>
      <xdr:row>3</xdr:row>
      <xdr:rowOff>57563</xdr:rowOff>
    </xdr:to>
    <xdr:pic>
      <xdr:nvPicPr>
        <xdr:cNvPr id="2" name="Picture 1">
          <a:extLst>
            <a:ext uri="{FF2B5EF4-FFF2-40B4-BE49-F238E27FC236}">
              <a16:creationId xmlns:a16="http://schemas.microsoft.com/office/drawing/2014/main" id="{4258B517-7362-457E-997B-6D5ED74D5D17}"/>
            </a:ext>
          </a:extLst>
        </xdr:cNvPr>
        <xdr:cNvPicPr>
          <a:picLocks noChangeAspect="1"/>
        </xdr:cNvPicPr>
      </xdr:nvPicPr>
      <xdr:blipFill>
        <a:blip xmlns:r="http://schemas.openxmlformats.org/officeDocument/2006/relationships" r:embed="rId1"/>
        <a:stretch>
          <a:fillRect/>
        </a:stretch>
      </xdr:blipFill>
      <xdr:spPr>
        <a:xfrm>
          <a:off x="11582400" y="266700"/>
          <a:ext cx="2213040" cy="37188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13</xdr:col>
      <xdr:colOff>384240</xdr:colOff>
      <xdr:row>2</xdr:row>
      <xdr:rowOff>209963</xdr:rowOff>
    </xdr:to>
    <xdr:pic>
      <xdr:nvPicPr>
        <xdr:cNvPr id="2" name="Picture 1">
          <a:extLst>
            <a:ext uri="{FF2B5EF4-FFF2-40B4-BE49-F238E27FC236}">
              <a16:creationId xmlns:a16="http://schemas.microsoft.com/office/drawing/2014/main" id="{B9BEC8FC-A008-4EFA-87F5-B2751D107D7C}"/>
            </a:ext>
          </a:extLst>
        </xdr:cNvPr>
        <xdr:cNvPicPr>
          <a:picLocks noChangeAspect="1"/>
        </xdr:cNvPicPr>
      </xdr:nvPicPr>
      <xdr:blipFill>
        <a:blip xmlns:r="http://schemas.openxmlformats.org/officeDocument/2006/relationships" r:embed="rId1"/>
        <a:stretch>
          <a:fillRect/>
        </a:stretch>
      </xdr:blipFill>
      <xdr:spPr>
        <a:xfrm>
          <a:off x="12077700" y="161925"/>
          <a:ext cx="2213040" cy="37188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17</xdr:col>
      <xdr:colOff>0</xdr:colOff>
      <xdr:row>1</xdr:row>
      <xdr:rowOff>0</xdr:rowOff>
    </xdr:from>
    <xdr:to>
      <xdr:col>20</xdr:col>
      <xdr:colOff>384240</xdr:colOff>
      <xdr:row>2</xdr:row>
      <xdr:rowOff>209963</xdr:rowOff>
    </xdr:to>
    <xdr:pic>
      <xdr:nvPicPr>
        <xdr:cNvPr id="2" name="Picture 1">
          <a:extLst>
            <a:ext uri="{FF2B5EF4-FFF2-40B4-BE49-F238E27FC236}">
              <a16:creationId xmlns:a16="http://schemas.microsoft.com/office/drawing/2014/main" id="{36AB50A4-3824-45F0-8A18-E5DD4C8A1FE4}"/>
            </a:ext>
          </a:extLst>
        </xdr:cNvPr>
        <xdr:cNvPicPr>
          <a:picLocks noChangeAspect="1"/>
        </xdr:cNvPicPr>
      </xdr:nvPicPr>
      <xdr:blipFill>
        <a:blip xmlns:r="http://schemas.openxmlformats.org/officeDocument/2006/relationships" r:embed="rId1"/>
        <a:stretch>
          <a:fillRect/>
        </a:stretch>
      </xdr:blipFill>
      <xdr:spPr>
        <a:xfrm>
          <a:off x="15782925" y="161925"/>
          <a:ext cx="2213040" cy="37188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14</xdr:col>
      <xdr:colOff>384240</xdr:colOff>
      <xdr:row>2</xdr:row>
      <xdr:rowOff>209963</xdr:rowOff>
    </xdr:to>
    <xdr:pic>
      <xdr:nvPicPr>
        <xdr:cNvPr id="2" name="Picture 1">
          <a:extLst>
            <a:ext uri="{FF2B5EF4-FFF2-40B4-BE49-F238E27FC236}">
              <a16:creationId xmlns:a16="http://schemas.microsoft.com/office/drawing/2014/main" id="{49DE0452-ECEA-43C7-8B0C-5D25D70D8F0C}"/>
            </a:ext>
          </a:extLst>
        </xdr:cNvPr>
        <xdr:cNvPicPr>
          <a:picLocks noChangeAspect="1"/>
        </xdr:cNvPicPr>
      </xdr:nvPicPr>
      <xdr:blipFill>
        <a:blip xmlns:r="http://schemas.openxmlformats.org/officeDocument/2006/relationships" r:embed="rId1"/>
        <a:stretch>
          <a:fillRect/>
        </a:stretch>
      </xdr:blipFill>
      <xdr:spPr>
        <a:xfrm>
          <a:off x="15640050" y="161925"/>
          <a:ext cx="2213040" cy="37188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4</xdr:col>
      <xdr:colOff>295275</xdr:colOff>
      <xdr:row>1</xdr:row>
      <xdr:rowOff>0</xdr:rowOff>
    </xdr:from>
    <xdr:to>
      <xdr:col>8</xdr:col>
      <xdr:colOff>69915</xdr:colOff>
      <xdr:row>2</xdr:row>
      <xdr:rowOff>209963</xdr:rowOff>
    </xdr:to>
    <xdr:pic>
      <xdr:nvPicPr>
        <xdr:cNvPr id="2" name="Picture 1">
          <a:extLst>
            <a:ext uri="{FF2B5EF4-FFF2-40B4-BE49-F238E27FC236}">
              <a16:creationId xmlns:a16="http://schemas.microsoft.com/office/drawing/2014/main" id="{852A50ED-503C-4A03-8964-0E5E7FCA7689}"/>
            </a:ext>
          </a:extLst>
        </xdr:cNvPr>
        <xdr:cNvPicPr>
          <a:picLocks noChangeAspect="1"/>
        </xdr:cNvPicPr>
      </xdr:nvPicPr>
      <xdr:blipFill>
        <a:blip xmlns:r="http://schemas.openxmlformats.org/officeDocument/2006/relationships" r:embed="rId1"/>
        <a:stretch>
          <a:fillRect/>
        </a:stretch>
      </xdr:blipFill>
      <xdr:spPr>
        <a:xfrm>
          <a:off x="7486650" y="161925"/>
          <a:ext cx="2213040" cy="37188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16</xdr:col>
      <xdr:colOff>152400</xdr:colOff>
      <xdr:row>1</xdr:row>
      <xdr:rowOff>0</xdr:rowOff>
    </xdr:from>
    <xdr:to>
      <xdr:col>19</xdr:col>
      <xdr:colOff>536640</xdr:colOff>
      <xdr:row>2</xdr:row>
      <xdr:rowOff>209963</xdr:rowOff>
    </xdr:to>
    <xdr:pic>
      <xdr:nvPicPr>
        <xdr:cNvPr id="2" name="Picture 1">
          <a:extLst>
            <a:ext uri="{FF2B5EF4-FFF2-40B4-BE49-F238E27FC236}">
              <a16:creationId xmlns:a16="http://schemas.microsoft.com/office/drawing/2014/main" id="{3E17BBBC-9D3D-4DD2-897C-27A38983892D}"/>
            </a:ext>
          </a:extLst>
        </xdr:cNvPr>
        <xdr:cNvPicPr>
          <a:picLocks noChangeAspect="1"/>
        </xdr:cNvPicPr>
      </xdr:nvPicPr>
      <xdr:blipFill>
        <a:blip xmlns:r="http://schemas.openxmlformats.org/officeDocument/2006/relationships" r:embed="rId1"/>
        <a:stretch>
          <a:fillRect/>
        </a:stretch>
      </xdr:blipFill>
      <xdr:spPr>
        <a:xfrm>
          <a:off x="16278225" y="161925"/>
          <a:ext cx="2213040" cy="37188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11</xdr:col>
      <xdr:colOff>285750</xdr:colOff>
      <xdr:row>1</xdr:row>
      <xdr:rowOff>9525</xdr:rowOff>
    </xdr:from>
    <xdr:to>
      <xdr:col>15</xdr:col>
      <xdr:colOff>60390</xdr:colOff>
      <xdr:row>3</xdr:row>
      <xdr:rowOff>9938</xdr:rowOff>
    </xdr:to>
    <xdr:pic>
      <xdr:nvPicPr>
        <xdr:cNvPr id="2" name="Picture 1">
          <a:extLst>
            <a:ext uri="{FF2B5EF4-FFF2-40B4-BE49-F238E27FC236}">
              <a16:creationId xmlns:a16="http://schemas.microsoft.com/office/drawing/2014/main" id="{87676A2D-EAF5-4CB4-8109-37904D453AED}"/>
            </a:ext>
          </a:extLst>
        </xdr:cNvPr>
        <xdr:cNvPicPr>
          <a:picLocks noChangeAspect="1"/>
        </xdr:cNvPicPr>
      </xdr:nvPicPr>
      <xdr:blipFill>
        <a:blip xmlns:r="http://schemas.openxmlformats.org/officeDocument/2006/relationships" r:embed="rId1"/>
        <a:stretch>
          <a:fillRect/>
        </a:stretch>
      </xdr:blipFill>
      <xdr:spPr>
        <a:xfrm>
          <a:off x="12001500" y="171450"/>
          <a:ext cx="2213040" cy="371888"/>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171450</xdr:colOff>
      <xdr:row>0</xdr:row>
      <xdr:rowOff>152400</xdr:rowOff>
    </xdr:from>
    <xdr:to>
      <xdr:col>10</xdr:col>
      <xdr:colOff>555690</xdr:colOff>
      <xdr:row>2</xdr:row>
      <xdr:rowOff>200438</xdr:rowOff>
    </xdr:to>
    <xdr:pic>
      <xdr:nvPicPr>
        <xdr:cNvPr id="2" name="Picture 1">
          <a:extLst>
            <a:ext uri="{FF2B5EF4-FFF2-40B4-BE49-F238E27FC236}">
              <a16:creationId xmlns:a16="http://schemas.microsoft.com/office/drawing/2014/main" id="{7CE861B7-B5F5-4AEE-8760-544BC9A124AE}"/>
            </a:ext>
          </a:extLst>
        </xdr:cNvPr>
        <xdr:cNvPicPr>
          <a:picLocks noChangeAspect="1"/>
        </xdr:cNvPicPr>
      </xdr:nvPicPr>
      <xdr:blipFill>
        <a:blip xmlns:r="http://schemas.openxmlformats.org/officeDocument/2006/relationships" r:embed="rId1"/>
        <a:stretch>
          <a:fillRect/>
        </a:stretch>
      </xdr:blipFill>
      <xdr:spPr>
        <a:xfrm>
          <a:off x="10210800" y="152400"/>
          <a:ext cx="2213040" cy="3718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28575</xdr:colOff>
      <xdr:row>0</xdr:row>
      <xdr:rowOff>123825</xdr:rowOff>
    </xdr:from>
    <xdr:to>
      <xdr:col>11</xdr:col>
      <xdr:colOff>88965</xdr:colOff>
      <xdr:row>2</xdr:row>
      <xdr:rowOff>171863</xdr:rowOff>
    </xdr:to>
    <xdr:pic>
      <xdr:nvPicPr>
        <xdr:cNvPr id="2" name="Picture 1">
          <a:extLst>
            <a:ext uri="{FF2B5EF4-FFF2-40B4-BE49-F238E27FC236}">
              <a16:creationId xmlns:a16="http://schemas.microsoft.com/office/drawing/2014/main" id="{19BFED47-7D40-46D8-BD96-BC577D42B5F4}"/>
            </a:ext>
          </a:extLst>
        </xdr:cNvPr>
        <xdr:cNvPicPr>
          <a:picLocks noChangeAspect="1"/>
        </xdr:cNvPicPr>
      </xdr:nvPicPr>
      <xdr:blipFill>
        <a:blip xmlns:r="http://schemas.openxmlformats.org/officeDocument/2006/relationships" r:embed="rId1"/>
        <a:stretch>
          <a:fillRect/>
        </a:stretch>
      </xdr:blipFill>
      <xdr:spPr>
        <a:xfrm>
          <a:off x="9496425" y="123825"/>
          <a:ext cx="2213040" cy="37188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5</xdr:col>
      <xdr:colOff>381000</xdr:colOff>
      <xdr:row>1</xdr:row>
      <xdr:rowOff>28575</xdr:rowOff>
    </xdr:from>
    <xdr:to>
      <xdr:col>9</xdr:col>
      <xdr:colOff>155640</xdr:colOff>
      <xdr:row>2</xdr:row>
      <xdr:rowOff>238538</xdr:rowOff>
    </xdr:to>
    <xdr:pic>
      <xdr:nvPicPr>
        <xdr:cNvPr id="2" name="Picture 1">
          <a:extLst>
            <a:ext uri="{FF2B5EF4-FFF2-40B4-BE49-F238E27FC236}">
              <a16:creationId xmlns:a16="http://schemas.microsoft.com/office/drawing/2014/main" id="{A39EDFB6-5E77-4929-A7A5-530BC4CB8544}"/>
            </a:ext>
          </a:extLst>
        </xdr:cNvPr>
        <xdr:cNvPicPr>
          <a:picLocks noChangeAspect="1"/>
        </xdr:cNvPicPr>
      </xdr:nvPicPr>
      <xdr:blipFill>
        <a:blip xmlns:r="http://schemas.openxmlformats.org/officeDocument/2006/relationships" r:embed="rId1"/>
        <a:stretch>
          <a:fillRect/>
        </a:stretch>
      </xdr:blipFill>
      <xdr:spPr>
        <a:xfrm>
          <a:off x="7496175" y="190500"/>
          <a:ext cx="2213040" cy="37188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6</xdr:col>
      <xdr:colOff>190500</xdr:colOff>
      <xdr:row>1</xdr:row>
      <xdr:rowOff>38100</xdr:rowOff>
    </xdr:from>
    <xdr:to>
      <xdr:col>9</xdr:col>
      <xdr:colOff>574740</xdr:colOff>
      <xdr:row>2</xdr:row>
      <xdr:rowOff>248063</xdr:rowOff>
    </xdr:to>
    <xdr:pic>
      <xdr:nvPicPr>
        <xdr:cNvPr id="2" name="Picture 1">
          <a:extLst>
            <a:ext uri="{FF2B5EF4-FFF2-40B4-BE49-F238E27FC236}">
              <a16:creationId xmlns:a16="http://schemas.microsoft.com/office/drawing/2014/main" id="{081A47DE-8B4B-4331-B7A2-2ACB56A280C6}"/>
            </a:ext>
          </a:extLst>
        </xdr:cNvPr>
        <xdr:cNvPicPr>
          <a:picLocks noChangeAspect="1"/>
        </xdr:cNvPicPr>
      </xdr:nvPicPr>
      <xdr:blipFill>
        <a:blip xmlns:r="http://schemas.openxmlformats.org/officeDocument/2006/relationships" r:embed="rId1"/>
        <a:stretch>
          <a:fillRect/>
        </a:stretch>
      </xdr:blipFill>
      <xdr:spPr>
        <a:xfrm>
          <a:off x="9553575" y="200025"/>
          <a:ext cx="2213040" cy="3718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276225</xdr:colOff>
      <xdr:row>0</xdr:row>
      <xdr:rowOff>123825</xdr:rowOff>
    </xdr:from>
    <xdr:to>
      <xdr:col>13</xdr:col>
      <xdr:colOff>50865</xdr:colOff>
      <xdr:row>2</xdr:row>
      <xdr:rowOff>171863</xdr:rowOff>
    </xdr:to>
    <xdr:pic>
      <xdr:nvPicPr>
        <xdr:cNvPr id="2" name="Picture 1">
          <a:extLst>
            <a:ext uri="{FF2B5EF4-FFF2-40B4-BE49-F238E27FC236}">
              <a16:creationId xmlns:a16="http://schemas.microsoft.com/office/drawing/2014/main" id="{E47C26C0-B25C-4C38-AB9E-F0CB3A3CDD21}"/>
            </a:ext>
          </a:extLst>
        </xdr:cNvPr>
        <xdr:cNvPicPr>
          <a:picLocks noChangeAspect="1"/>
        </xdr:cNvPicPr>
      </xdr:nvPicPr>
      <xdr:blipFill>
        <a:blip xmlns:r="http://schemas.openxmlformats.org/officeDocument/2006/relationships" r:embed="rId1"/>
        <a:stretch>
          <a:fillRect/>
        </a:stretch>
      </xdr:blipFill>
      <xdr:spPr>
        <a:xfrm>
          <a:off x="11049000" y="123825"/>
          <a:ext cx="2213040" cy="3718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104775</xdr:colOff>
      <xdr:row>0</xdr:row>
      <xdr:rowOff>123825</xdr:rowOff>
    </xdr:from>
    <xdr:to>
      <xdr:col>16</xdr:col>
      <xdr:colOff>489015</xdr:colOff>
      <xdr:row>2</xdr:row>
      <xdr:rowOff>171863</xdr:rowOff>
    </xdr:to>
    <xdr:pic>
      <xdr:nvPicPr>
        <xdr:cNvPr id="2" name="Picture 1">
          <a:extLst>
            <a:ext uri="{FF2B5EF4-FFF2-40B4-BE49-F238E27FC236}">
              <a16:creationId xmlns:a16="http://schemas.microsoft.com/office/drawing/2014/main" id="{5226E5EC-58B7-441A-AB07-5EB1EBC58097}"/>
            </a:ext>
          </a:extLst>
        </xdr:cNvPr>
        <xdr:cNvPicPr>
          <a:picLocks noChangeAspect="1"/>
        </xdr:cNvPicPr>
      </xdr:nvPicPr>
      <xdr:blipFill>
        <a:blip xmlns:r="http://schemas.openxmlformats.org/officeDocument/2006/relationships" r:embed="rId1"/>
        <a:stretch>
          <a:fillRect/>
        </a:stretch>
      </xdr:blipFill>
      <xdr:spPr>
        <a:xfrm>
          <a:off x="10067925" y="123825"/>
          <a:ext cx="2213040" cy="3718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161925</xdr:colOff>
      <xdr:row>0</xdr:row>
      <xdr:rowOff>123825</xdr:rowOff>
    </xdr:from>
    <xdr:to>
      <xdr:col>8</xdr:col>
      <xdr:colOff>546165</xdr:colOff>
      <xdr:row>2</xdr:row>
      <xdr:rowOff>171863</xdr:rowOff>
    </xdr:to>
    <xdr:pic>
      <xdr:nvPicPr>
        <xdr:cNvPr id="2" name="Picture 1">
          <a:extLst>
            <a:ext uri="{FF2B5EF4-FFF2-40B4-BE49-F238E27FC236}">
              <a16:creationId xmlns:a16="http://schemas.microsoft.com/office/drawing/2014/main" id="{F5556033-B941-457A-AC87-1F33DA0401A6}"/>
            </a:ext>
          </a:extLst>
        </xdr:cNvPr>
        <xdr:cNvPicPr>
          <a:picLocks noChangeAspect="1"/>
        </xdr:cNvPicPr>
      </xdr:nvPicPr>
      <xdr:blipFill>
        <a:blip xmlns:r="http://schemas.openxmlformats.org/officeDocument/2006/relationships" r:embed="rId1"/>
        <a:stretch>
          <a:fillRect/>
        </a:stretch>
      </xdr:blipFill>
      <xdr:spPr>
        <a:xfrm>
          <a:off x="9182100" y="123825"/>
          <a:ext cx="2213040" cy="3718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228600</xdr:colOff>
      <xdr:row>1</xdr:row>
      <xdr:rowOff>0</xdr:rowOff>
    </xdr:from>
    <xdr:to>
      <xdr:col>9</xdr:col>
      <xdr:colOff>174690</xdr:colOff>
      <xdr:row>2</xdr:row>
      <xdr:rowOff>209963</xdr:rowOff>
    </xdr:to>
    <xdr:pic>
      <xdr:nvPicPr>
        <xdr:cNvPr id="2" name="Picture 1">
          <a:extLst>
            <a:ext uri="{FF2B5EF4-FFF2-40B4-BE49-F238E27FC236}">
              <a16:creationId xmlns:a16="http://schemas.microsoft.com/office/drawing/2014/main" id="{1843C0F0-743C-439F-B686-065C254CA0A9}"/>
            </a:ext>
          </a:extLst>
        </xdr:cNvPr>
        <xdr:cNvPicPr>
          <a:picLocks noChangeAspect="1"/>
        </xdr:cNvPicPr>
      </xdr:nvPicPr>
      <xdr:blipFill>
        <a:blip xmlns:r="http://schemas.openxmlformats.org/officeDocument/2006/relationships" r:embed="rId1"/>
        <a:stretch>
          <a:fillRect/>
        </a:stretch>
      </xdr:blipFill>
      <xdr:spPr>
        <a:xfrm>
          <a:off x="10296525" y="161925"/>
          <a:ext cx="2213040" cy="3718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E81D2-3853-46BA-ADAF-F03647DF5318}">
  <dimension ref="A4:Q77"/>
  <sheetViews>
    <sheetView showGridLines="0" zoomScale="90" zoomScaleNormal="90" workbookViewId="0">
      <selection activeCell="B58" sqref="B58"/>
    </sheetView>
  </sheetViews>
  <sheetFormatPr defaultRowHeight="12.75"/>
  <cols>
    <col min="1" max="1" width="9.140625" style="887"/>
    <col min="2" max="2" width="25" style="887" customWidth="1"/>
    <col min="3" max="17" width="9.140625" style="887"/>
    <col min="18" max="16384" width="9.140625" style="207"/>
  </cols>
  <sheetData>
    <row r="4" spans="1:17" ht="20.25">
      <c r="E4" s="888" t="s">
        <v>1400</v>
      </c>
      <c r="F4" s="888"/>
      <c r="G4" s="888"/>
      <c r="H4" s="888"/>
      <c r="I4" s="888"/>
    </row>
    <row r="5" spans="1:17" ht="20.25">
      <c r="G5" s="888" t="s">
        <v>1453</v>
      </c>
      <c r="J5" s="905"/>
      <c r="K5" s="905"/>
      <c r="L5" s="905"/>
    </row>
    <row r="8" spans="1:17" s="171" customFormat="1" ht="18">
      <c r="A8" s="890"/>
      <c r="B8" s="889" t="s">
        <v>1374</v>
      </c>
      <c r="C8" s="890"/>
      <c r="D8" s="890"/>
      <c r="E8" s="890"/>
      <c r="F8" s="890"/>
      <c r="G8" s="890"/>
      <c r="H8" s="890"/>
      <c r="I8" s="890"/>
      <c r="J8" s="890"/>
      <c r="K8" s="890"/>
      <c r="L8" s="890"/>
      <c r="M8" s="890"/>
      <c r="N8" s="890"/>
      <c r="O8" s="890"/>
      <c r="P8" s="890"/>
      <c r="Q8" s="890"/>
    </row>
    <row r="9" spans="1:17" ht="14.25">
      <c r="B9" s="902" t="s">
        <v>1401</v>
      </c>
      <c r="C9" s="902"/>
      <c r="D9" s="902"/>
      <c r="E9" s="902"/>
      <c r="F9" s="902"/>
      <c r="G9" s="902"/>
      <c r="H9" s="902"/>
      <c r="I9" s="902"/>
      <c r="J9" s="902"/>
      <c r="K9" s="902"/>
      <c r="L9" s="902"/>
    </row>
    <row r="10" spans="1:17" ht="14.25">
      <c r="B10" s="903" t="s">
        <v>1402</v>
      </c>
      <c r="C10" s="903"/>
      <c r="D10" s="903"/>
      <c r="E10" s="903"/>
      <c r="F10" s="903"/>
      <c r="G10" s="903"/>
      <c r="H10" s="903"/>
      <c r="I10" s="903"/>
      <c r="J10" s="903"/>
      <c r="K10" s="903"/>
      <c r="L10" s="903"/>
    </row>
    <row r="11" spans="1:17" s="171" customFormat="1" ht="18">
      <c r="A11" s="890"/>
      <c r="B11" s="889" t="s">
        <v>1375</v>
      </c>
      <c r="C11" s="890"/>
      <c r="D11" s="890"/>
      <c r="E11" s="890"/>
      <c r="F11" s="890"/>
      <c r="G11" s="890"/>
      <c r="H11" s="890"/>
      <c r="I11" s="890"/>
      <c r="J11" s="890"/>
      <c r="K11" s="890"/>
      <c r="L11" s="890"/>
      <c r="M11" s="890"/>
      <c r="N11" s="890"/>
      <c r="O11" s="890"/>
      <c r="P11" s="890"/>
      <c r="Q11" s="890"/>
    </row>
    <row r="12" spans="1:17" s="171" customFormat="1" ht="18">
      <c r="A12" s="890"/>
      <c r="B12" s="889" t="s">
        <v>1376</v>
      </c>
      <c r="C12" s="890"/>
      <c r="D12" s="890"/>
      <c r="E12" s="890"/>
      <c r="F12" s="890"/>
      <c r="G12" s="890"/>
      <c r="H12" s="890"/>
      <c r="I12" s="890"/>
      <c r="J12" s="890"/>
      <c r="K12" s="890"/>
      <c r="L12" s="890"/>
      <c r="M12" s="890"/>
      <c r="N12" s="890"/>
      <c r="O12" s="890"/>
      <c r="P12" s="890"/>
      <c r="Q12" s="890"/>
    </row>
    <row r="13" spans="1:17" ht="14.25">
      <c r="B13" s="891" t="s">
        <v>1403</v>
      </c>
      <c r="C13" s="891"/>
      <c r="D13" s="891"/>
      <c r="E13" s="891"/>
      <c r="F13" s="891"/>
      <c r="G13" s="891"/>
      <c r="H13" s="891"/>
      <c r="I13" s="891"/>
      <c r="J13" s="891"/>
      <c r="K13" s="891"/>
      <c r="L13" s="891"/>
      <c r="M13" s="891"/>
      <c r="N13" s="891"/>
      <c r="O13" s="891"/>
      <c r="P13" s="891"/>
      <c r="Q13" s="891"/>
    </row>
    <row r="14" spans="1:17" ht="14.25">
      <c r="B14" s="891" t="s">
        <v>1404</v>
      </c>
      <c r="C14" s="891"/>
      <c r="D14" s="891"/>
      <c r="E14" s="891"/>
      <c r="F14" s="891"/>
      <c r="G14" s="891"/>
      <c r="H14" s="891"/>
      <c r="I14" s="891"/>
      <c r="J14" s="891"/>
      <c r="K14" s="891"/>
      <c r="L14" s="891"/>
      <c r="M14" s="891"/>
      <c r="N14" s="891"/>
      <c r="O14" s="891"/>
      <c r="P14" s="891"/>
      <c r="Q14" s="891"/>
    </row>
    <row r="15" spans="1:17" ht="14.25">
      <c r="B15" s="891" t="s">
        <v>1405</v>
      </c>
      <c r="C15" s="891"/>
      <c r="D15" s="891"/>
      <c r="E15" s="891"/>
      <c r="F15" s="891"/>
      <c r="G15" s="891"/>
      <c r="H15" s="891"/>
      <c r="I15" s="891"/>
      <c r="J15" s="891"/>
      <c r="K15" s="891"/>
      <c r="L15" s="891"/>
      <c r="M15" s="891"/>
      <c r="N15" s="891"/>
      <c r="O15" s="891"/>
      <c r="P15" s="891"/>
      <c r="Q15" s="891"/>
    </row>
    <row r="16" spans="1:17" ht="14.25">
      <c r="B16" s="891" t="s">
        <v>1406</v>
      </c>
      <c r="C16" s="891"/>
      <c r="D16" s="891"/>
      <c r="E16" s="891"/>
      <c r="F16" s="891"/>
      <c r="G16" s="891"/>
      <c r="H16" s="891"/>
      <c r="I16" s="891"/>
      <c r="J16" s="891"/>
      <c r="K16" s="891"/>
      <c r="L16" s="891"/>
      <c r="M16" s="891"/>
      <c r="N16" s="891"/>
      <c r="O16" s="891"/>
      <c r="P16" s="891"/>
      <c r="Q16" s="891"/>
    </row>
    <row r="17" spans="1:17" s="171" customFormat="1" ht="15">
      <c r="A17" s="890"/>
      <c r="B17" s="892" t="s">
        <v>1407</v>
      </c>
      <c r="C17" s="892"/>
      <c r="D17" s="892"/>
      <c r="E17" s="892"/>
      <c r="F17" s="892"/>
      <c r="G17" s="892"/>
      <c r="H17" s="892"/>
      <c r="I17" s="892"/>
      <c r="J17" s="892"/>
      <c r="K17" s="892"/>
      <c r="L17" s="892"/>
      <c r="M17" s="892"/>
      <c r="N17" s="892"/>
      <c r="O17" s="892"/>
      <c r="P17" s="892"/>
      <c r="Q17" s="892"/>
    </row>
    <row r="18" spans="1:17" ht="14.25">
      <c r="B18" s="891" t="s">
        <v>1408</v>
      </c>
      <c r="C18" s="891"/>
      <c r="D18" s="891"/>
      <c r="E18" s="891"/>
      <c r="F18" s="891"/>
      <c r="G18" s="891"/>
      <c r="H18" s="891"/>
      <c r="I18" s="891"/>
      <c r="J18" s="891"/>
      <c r="K18" s="891"/>
      <c r="L18" s="891"/>
      <c r="M18" s="891"/>
      <c r="N18" s="891"/>
      <c r="O18" s="891"/>
      <c r="P18" s="891"/>
      <c r="Q18" s="891"/>
    </row>
    <row r="19" spans="1:17" ht="14.25">
      <c r="B19" s="891" t="s">
        <v>1409</v>
      </c>
      <c r="C19" s="891"/>
      <c r="D19" s="891"/>
      <c r="E19" s="891"/>
      <c r="F19" s="891"/>
      <c r="G19" s="891"/>
      <c r="H19" s="891"/>
      <c r="I19" s="891"/>
      <c r="J19" s="891"/>
      <c r="K19" s="891"/>
      <c r="L19" s="891"/>
      <c r="M19" s="891"/>
      <c r="N19" s="891"/>
      <c r="O19" s="891"/>
      <c r="P19" s="891"/>
      <c r="Q19" s="891"/>
    </row>
    <row r="20" spans="1:17" ht="14.25">
      <c r="B20" s="891" t="s">
        <v>1410</v>
      </c>
      <c r="C20" s="891"/>
      <c r="D20" s="891"/>
      <c r="E20" s="891"/>
      <c r="F20" s="891"/>
      <c r="G20" s="891"/>
      <c r="H20" s="891"/>
      <c r="I20" s="891"/>
      <c r="J20" s="891"/>
      <c r="K20" s="891"/>
      <c r="L20" s="891"/>
      <c r="M20" s="891"/>
      <c r="N20" s="891"/>
      <c r="O20" s="891"/>
      <c r="P20" s="891"/>
      <c r="Q20" s="891"/>
    </row>
    <row r="21" spans="1:17" s="171" customFormat="1" ht="15">
      <c r="A21" s="890"/>
      <c r="B21" s="892" t="s">
        <v>1411</v>
      </c>
      <c r="C21" s="892"/>
      <c r="D21" s="892"/>
      <c r="E21" s="892"/>
      <c r="F21" s="892"/>
      <c r="G21" s="892"/>
      <c r="H21" s="892"/>
      <c r="I21" s="892"/>
      <c r="J21" s="892"/>
      <c r="K21" s="892"/>
      <c r="L21" s="892"/>
      <c r="M21" s="892"/>
      <c r="N21" s="892"/>
      <c r="O21" s="892"/>
      <c r="P21" s="892"/>
      <c r="Q21" s="892"/>
    </row>
    <row r="22" spans="1:17" ht="14.25">
      <c r="B22" s="891" t="s">
        <v>1412</v>
      </c>
      <c r="C22" s="891"/>
      <c r="D22" s="891"/>
      <c r="E22" s="891"/>
      <c r="F22" s="891"/>
      <c r="G22" s="891"/>
      <c r="H22" s="891"/>
      <c r="I22" s="891"/>
      <c r="J22" s="891"/>
      <c r="K22" s="891"/>
      <c r="L22" s="891"/>
      <c r="M22" s="891"/>
      <c r="N22" s="891"/>
      <c r="O22" s="891"/>
      <c r="P22" s="891"/>
      <c r="Q22" s="891"/>
    </row>
    <row r="23" spans="1:17" ht="14.25">
      <c r="B23" s="891" t="s">
        <v>1413</v>
      </c>
      <c r="C23" s="891"/>
      <c r="D23" s="891"/>
      <c r="E23" s="891"/>
      <c r="F23" s="891"/>
      <c r="G23" s="891"/>
      <c r="H23" s="891"/>
      <c r="I23" s="891"/>
      <c r="J23" s="891"/>
      <c r="K23" s="891"/>
      <c r="L23" s="891"/>
      <c r="M23" s="891"/>
      <c r="N23" s="891"/>
      <c r="O23" s="891"/>
      <c r="P23" s="891"/>
      <c r="Q23" s="891"/>
    </row>
    <row r="24" spans="1:17" s="171" customFormat="1" ht="15">
      <c r="A24" s="890"/>
      <c r="B24" s="892" t="s">
        <v>1414</v>
      </c>
      <c r="C24" s="892"/>
      <c r="D24" s="892"/>
      <c r="E24" s="892"/>
      <c r="F24" s="892"/>
      <c r="G24" s="892"/>
      <c r="H24" s="892"/>
      <c r="I24" s="892"/>
      <c r="J24" s="892"/>
      <c r="K24" s="892"/>
      <c r="L24" s="892"/>
      <c r="M24" s="892"/>
      <c r="N24" s="892"/>
      <c r="O24" s="892"/>
      <c r="P24" s="892"/>
      <c r="Q24" s="892"/>
    </row>
    <row r="25" spans="1:17" ht="14.25">
      <c r="B25" s="891" t="s">
        <v>1415</v>
      </c>
      <c r="C25" s="891"/>
      <c r="D25" s="891"/>
      <c r="E25" s="891"/>
      <c r="F25" s="891"/>
      <c r="G25" s="891"/>
      <c r="H25" s="891"/>
      <c r="I25" s="891"/>
      <c r="J25" s="891"/>
      <c r="K25" s="891"/>
      <c r="L25" s="891"/>
      <c r="M25" s="891"/>
      <c r="N25" s="891"/>
      <c r="O25" s="891"/>
      <c r="P25" s="891"/>
      <c r="Q25" s="891"/>
    </row>
    <row r="26" spans="1:17" ht="14.25">
      <c r="B26" s="904" t="s">
        <v>1416</v>
      </c>
      <c r="C26" s="904"/>
      <c r="D26" s="904"/>
      <c r="E26" s="904"/>
      <c r="F26" s="904"/>
      <c r="G26" s="904"/>
      <c r="H26" s="904"/>
      <c r="I26" s="904"/>
      <c r="J26" s="904"/>
      <c r="K26" s="904"/>
      <c r="L26" s="904"/>
    </row>
    <row r="27" spans="1:17" ht="14.25">
      <c r="B27" s="893" t="s">
        <v>1417</v>
      </c>
      <c r="C27" s="891"/>
      <c r="D27" s="891"/>
      <c r="E27" s="891"/>
      <c r="F27" s="891"/>
      <c r="G27" s="891"/>
      <c r="H27" s="891"/>
      <c r="I27" s="891"/>
      <c r="J27" s="891"/>
      <c r="K27" s="891"/>
      <c r="L27" s="891"/>
    </row>
    <row r="28" spans="1:17" s="171" customFormat="1" ht="18">
      <c r="A28" s="890"/>
      <c r="B28" s="889" t="s">
        <v>1377</v>
      </c>
      <c r="C28" s="890"/>
      <c r="D28" s="890"/>
      <c r="E28" s="890"/>
      <c r="F28" s="890"/>
      <c r="G28" s="890"/>
      <c r="H28" s="890"/>
      <c r="I28" s="890"/>
      <c r="J28" s="890"/>
      <c r="K28" s="890"/>
      <c r="L28" s="890"/>
      <c r="M28" s="890"/>
      <c r="N28" s="890"/>
      <c r="O28" s="890"/>
      <c r="P28" s="890"/>
      <c r="Q28" s="890"/>
    </row>
    <row r="29" spans="1:17" ht="14.25">
      <c r="B29" s="904" t="s">
        <v>1418</v>
      </c>
      <c r="C29" s="904"/>
      <c r="D29" s="904"/>
      <c r="E29" s="904"/>
      <c r="F29" s="904"/>
      <c r="G29" s="904"/>
      <c r="H29" s="904"/>
      <c r="I29" s="904"/>
      <c r="J29" s="904"/>
      <c r="K29" s="904"/>
      <c r="L29" s="904"/>
    </row>
    <row r="30" spans="1:17" ht="14.25">
      <c r="B30" s="904" t="s">
        <v>1419</v>
      </c>
      <c r="C30" s="904"/>
      <c r="D30" s="904"/>
      <c r="E30" s="904"/>
      <c r="F30" s="904"/>
      <c r="G30" s="904"/>
      <c r="H30" s="904"/>
      <c r="I30" s="904"/>
      <c r="J30" s="904"/>
      <c r="K30" s="904"/>
      <c r="L30" s="904"/>
    </row>
    <row r="31" spans="1:17" s="171" customFormat="1" ht="18">
      <c r="A31" s="890"/>
      <c r="B31" s="889" t="s">
        <v>1378</v>
      </c>
      <c r="C31" s="890"/>
      <c r="D31" s="890"/>
      <c r="E31" s="890"/>
      <c r="F31" s="890"/>
      <c r="G31" s="890"/>
      <c r="H31" s="890"/>
      <c r="I31" s="890"/>
      <c r="J31" s="890"/>
      <c r="K31" s="890"/>
      <c r="L31" s="890"/>
      <c r="M31" s="890"/>
      <c r="N31" s="890"/>
      <c r="O31" s="890"/>
      <c r="P31" s="890"/>
      <c r="Q31" s="890"/>
    </row>
    <row r="32" spans="1:17" ht="14.25">
      <c r="B32" s="904" t="s">
        <v>1420</v>
      </c>
      <c r="C32" s="904"/>
      <c r="D32" s="904"/>
      <c r="E32" s="904"/>
      <c r="F32" s="904"/>
      <c r="G32" s="904"/>
      <c r="H32" s="904"/>
      <c r="I32" s="904"/>
      <c r="J32" s="904"/>
      <c r="K32" s="904"/>
      <c r="L32" s="904"/>
    </row>
    <row r="33" spans="1:17" ht="14.25">
      <c r="B33" s="904" t="s">
        <v>1421</v>
      </c>
      <c r="C33" s="904"/>
      <c r="D33" s="904"/>
      <c r="E33" s="904"/>
      <c r="F33" s="904"/>
      <c r="G33" s="904"/>
      <c r="H33" s="904"/>
      <c r="I33" s="904"/>
      <c r="J33" s="904"/>
      <c r="K33" s="904"/>
      <c r="L33" s="904"/>
    </row>
    <row r="34" spans="1:17" ht="14.25">
      <c r="B34" s="904" t="s">
        <v>1422</v>
      </c>
      <c r="C34" s="904"/>
      <c r="D34" s="904"/>
      <c r="E34" s="904"/>
      <c r="F34" s="904"/>
      <c r="G34" s="904"/>
      <c r="H34" s="904"/>
      <c r="I34" s="904"/>
      <c r="J34" s="904"/>
      <c r="K34" s="904"/>
      <c r="L34" s="904"/>
    </row>
    <row r="35" spans="1:17" ht="14.25">
      <c r="B35" s="893" t="s">
        <v>1423</v>
      </c>
      <c r="C35" s="891"/>
      <c r="D35" s="891"/>
      <c r="E35" s="891"/>
      <c r="F35" s="891"/>
      <c r="G35" s="891"/>
      <c r="H35" s="891"/>
      <c r="I35" s="891"/>
      <c r="J35" s="891"/>
      <c r="K35" s="891"/>
      <c r="L35" s="891"/>
    </row>
    <row r="36" spans="1:17" ht="14.25">
      <c r="B36" s="904" t="s">
        <v>1424</v>
      </c>
      <c r="C36" s="904"/>
      <c r="D36" s="904"/>
      <c r="E36" s="904"/>
      <c r="F36" s="904"/>
      <c r="G36" s="904"/>
      <c r="H36" s="904"/>
      <c r="I36" s="904"/>
      <c r="J36" s="904"/>
      <c r="K36" s="904"/>
      <c r="L36" s="904"/>
    </row>
    <row r="37" spans="1:17" ht="14.25">
      <c r="B37" s="904" t="s">
        <v>1425</v>
      </c>
      <c r="C37" s="904"/>
      <c r="D37" s="904"/>
      <c r="E37" s="904"/>
      <c r="F37" s="904"/>
      <c r="G37" s="904"/>
      <c r="H37" s="904"/>
      <c r="I37" s="904"/>
      <c r="J37" s="904"/>
      <c r="K37" s="904"/>
      <c r="L37" s="904"/>
    </row>
    <row r="38" spans="1:17" ht="14.25">
      <c r="B38" s="904" t="s">
        <v>1426</v>
      </c>
      <c r="C38" s="904"/>
      <c r="D38" s="904"/>
      <c r="E38" s="904"/>
      <c r="F38" s="904"/>
      <c r="G38" s="904"/>
      <c r="H38" s="904"/>
      <c r="I38" s="904"/>
      <c r="J38" s="904"/>
      <c r="K38" s="904"/>
      <c r="L38" s="904"/>
    </row>
    <row r="39" spans="1:17" ht="14.25">
      <c r="B39" s="904" t="s">
        <v>1427</v>
      </c>
      <c r="C39" s="904"/>
      <c r="D39" s="904"/>
      <c r="E39" s="904"/>
      <c r="F39" s="904"/>
      <c r="G39" s="904"/>
      <c r="H39" s="904"/>
      <c r="I39" s="904"/>
      <c r="J39" s="904"/>
      <c r="K39" s="904"/>
      <c r="L39" s="904"/>
    </row>
    <row r="40" spans="1:17" ht="14.25">
      <c r="B40" s="904" t="s">
        <v>1428</v>
      </c>
      <c r="C40" s="904"/>
      <c r="D40" s="904"/>
      <c r="E40" s="904"/>
      <c r="F40" s="904"/>
      <c r="G40" s="904"/>
      <c r="H40" s="904"/>
      <c r="I40" s="904"/>
      <c r="J40" s="904"/>
      <c r="K40" s="904"/>
      <c r="L40" s="904"/>
    </row>
    <row r="41" spans="1:17" ht="14.25">
      <c r="B41" s="904" t="s">
        <v>1429</v>
      </c>
      <c r="C41" s="904"/>
      <c r="D41" s="904"/>
      <c r="E41" s="904"/>
      <c r="F41" s="904"/>
      <c r="G41" s="904"/>
      <c r="H41" s="904"/>
      <c r="I41" s="904"/>
      <c r="J41" s="904"/>
      <c r="K41" s="904"/>
      <c r="L41" s="904"/>
    </row>
    <row r="42" spans="1:17" ht="14.25">
      <c r="B42" s="904" t="s">
        <v>1430</v>
      </c>
      <c r="C42" s="904"/>
      <c r="D42" s="904"/>
      <c r="E42" s="904"/>
      <c r="F42" s="904"/>
      <c r="G42" s="904"/>
      <c r="H42" s="904"/>
      <c r="I42" s="904"/>
      <c r="J42" s="904"/>
      <c r="K42" s="904"/>
      <c r="L42" s="904"/>
    </row>
    <row r="43" spans="1:17" ht="14.25">
      <c r="B43" s="904" t="s">
        <v>1431</v>
      </c>
      <c r="C43" s="904"/>
      <c r="D43" s="904"/>
      <c r="E43" s="904"/>
      <c r="F43" s="904"/>
      <c r="G43" s="904"/>
      <c r="H43" s="904"/>
      <c r="I43" s="904"/>
      <c r="J43" s="904"/>
      <c r="K43" s="904"/>
      <c r="L43" s="904"/>
    </row>
    <row r="44" spans="1:17" s="171" customFormat="1" ht="18">
      <c r="A44" s="890"/>
      <c r="B44" s="889" t="s">
        <v>1379</v>
      </c>
      <c r="C44" s="890"/>
      <c r="D44" s="890"/>
      <c r="E44" s="890"/>
      <c r="F44" s="890"/>
      <c r="G44" s="890"/>
      <c r="H44" s="890"/>
      <c r="I44" s="890"/>
      <c r="J44" s="890"/>
      <c r="K44" s="890"/>
      <c r="L44" s="890"/>
      <c r="M44" s="890"/>
      <c r="N44" s="890"/>
      <c r="O44" s="890"/>
      <c r="P44" s="890"/>
      <c r="Q44" s="890"/>
    </row>
    <row r="45" spans="1:17" ht="14.25">
      <c r="B45" s="904" t="s">
        <v>1432</v>
      </c>
      <c r="C45" s="904"/>
      <c r="D45" s="904"/>
      <c r="E45" s="904"/>
      <c r="F45" s="904"/>
      <c r="G45" s="904"/>
      <c r="H45" s="904"/>
      <c r="I45" s="904"/>
      <c r="J45" s="904"/>
      <c r="K45" s="904"/>
      <c r="L45" s="904"/>
    </row>
    <row r="46" spans="1:17" s="171" customFormat="1" ht="18">
      <c r="A46" s="890"/>
      <c r="B46" s="889" t="s">
        <v>1380</v>
      </c>
      <c r="C46" s="890"/>
      <c r="D46" s="890"/>
      <c r="E46" s="890"/>
      <c r="F46" s="890"/>
      <c r="G46" s="890"/>
      <c r="H46" s="890"/>
      <c r="I46" s="890"/>
      <c r="J46" s="890"/>
      <c r="K46" s="890"/>
      <c r="L46" s="890"/>
      <c r="M46" s="890"/>
      <c r="N46" s="890"/>
      <c r="O46" s="890"/>
      <c r="P46" s="890"/>
      <c r="Q46" s="890"/>
    </row>
    <row r="47" spans="1:17" ht="14.25">
      <c r="B47" s="904" t="s">
        <v>1433</v>
      </c>
      <c r="C47" s="904"/>
      <c r="D47" s="904"/>
      <c r="E47" s="904"/>
      <c r="F47" s="904"/>
      <c r="G47" s="904"/>
      <c r="H47" s="904"/>
      <c r="I47" s="904"/>
      <c r="J47" s="904"/>
      <c r="K47" s="904"/>
      <c r="L47" s="904"/>
    </row>
    <row r="48" spans="1:17" ht="14.25">
      <c r="B48" s="904" t="s">
        <v>1434</v>
      </c>
      <c r="C48" s="904"/>
      <c r="D48" s="904"/>
      <c r="E48" s="904"/>
      <c r="F48" s="904"/>
      <c r="G48" s="904"/>
      <c r="H48" s="904"/>
      <c r="I48" s="904"/>
      <c r="J48" s="904"/>
      <c r="K48" s="904"/>
      <c r="L48" s="904"/>
    </row>
    <row r="49" spans="1:17" s="171" customFormat="1" ht="18">
      <c r="A49" s="890"/>
      <c r="B49" s="889" t="s">
        <v>1381</v>
      </c>
      <c r="C49" s="890"/>
      <c r="D49" s="890"/>
      <c r="E49" s="890"/>
      <c r="F49" s="890"/>
      <c r="G49" s="890"/>
      <c r="H49" s="890"/>
      <c r="I49" s="890"/>
      <c r="J49" s="890"/>
      <c r="K49" s="890"/>
      <c r="L49" s="890"/>
      <c r="M49" s="890"/>
      <c r="N49" s="890"/>
      <c r="O49" s="890"/>
      <c r="P49" s="890"/>
      <c r="Q49" s="890"/>
    </row>
    <row r="50" spans="1:17" ht="14.25">
      <c r="B50" s="904" t="s">
        <v>1435</v>
      </c>
      <c r="C50" s="904"/>
      <c r="D50" s="904"/>
      <c r="E50" s="904"/>
      <c r="F50" s="904"/>
      <c r="G50" s="904"/>
      <c r="H50" s="904"/>
      <c r="I50" s="904"/>
      <c r="J50" s="904"/>
      <c r="K50" s="904"/>
      <c r="L50" s="904"/>
    </row>
    <row r="51" spans="1:17" s="171" customFormat="1" ht="18">
      <c r="A51" s="890"/>
      <c r="B51" s="889" t="s">
        <v>1382</v>
      </c>
      <c r="C51" s="890"/>
      <c r="D51" s="890"/>
      <c r="E51" s="890"/>
      <c r="F51" s="890"/>
      <c r="G51" s="890"/>
      <c r="H51" s="890"/>
      <c r="I51" s="890"/>
      <c r="J51" s="890"/>
      <c r="K51" s="890"/>
      <c r="L51" s="890"/>
      <c r="M51" s="890"/>
      <c r="N51" s="890"/>
      <c r="O51" s="890"/>
      <c r="P51" s="890"/>
      <c r="Q51" s="890"/>
    </row>
    <row r="52" spans="1:17" ht="14.25">
      <c r="B52" s="904" t="s">
        <v>1436</v>
      </c>
      <c r="C52" s="904"/>
      <c r="D52" s="904"/>
      <c r="E52" s="904"/>
      <c r="F52" s="904"/>
      <c r="G52" s="904"/>
      <c r="H52" s="904"/>
      <c r="I52" s="904"/>
      <c r="J52" s="904"/>
      <c r="K52" s="904"/>
      <c r="L52" s="904"/>
    </row>
    <row r="53" spans="1:17" ht="14.25">
      <c r="B53" s="904" t="s">
        <v>1437</v>
      </c>
      <c r="C53" s="904"/>
      <c r="D53" s="904"/>
      <c r="E53" s="904"/>
      <c r="F53" s="904"/>
      <c r="G53" s="904"/>
      <c r="H53" s="904"/>
      <c r="I53" s="904"/>
      <c r="J53" s="904"/>
      <c r="K53" s="904"/>
      <c r="L53" s="904"/>
    </row>
    <row r="54" spans="1:17" ht="14.25">
      <c r="B54" s="904" t="s">
        <v>1438</v>
      </c>
      <c r="C54" s="904"/>
      <c r="D54" s="904"/>
      <c r="E54" s="904"/>
      <c r="F54" s="904"/>
      <c r="G54" s="904"/>
      <c r="H54" s="904"/>
      <c r="I54" s="904"/>
      <c r="J54" s="904"/>
      <c r="K54" s="904"/>
      <c r="L54" s="904"/>
    </row>
    <row r="55" spans="1:17" s="171" customFormat="1" ht="18">
      <c r="A55" s="890"/>
      <c r="B55" s="889" t="s">
        <v>1383</v>
      </c>
      <c r="C55" s="890"/>
      <c r="D55" s="890"/>
      <c r="E55" s="890"/>
      <c r="F55" s="890"/>
      <c r="G55" s="890"/>
      <c r="H55" s="890"/>
      <c r="I55" s="890"/>
      <c r="J55" s="890"/>
      <c r="K55" s="890"/>
      <c r="L55" s="890"/>
      <c r="M55" s="890"/>
      <c r="N55" s="890"/>
      <c r="O55" s="890"/>
      <c r="P55" s="890"/>
      <c r="Q55" s="890"/>
    </row>
    <row r="56" spans="1:17" ht="14.25">
      <c r="B56" s="893" t="s">
        <v>1439</v>
      </c>
      <c r="C56" s="891"/>
      <c r="D56" s="891"/>
      <c r="E56" s="891"/>
      <c r="F56" s="891"/>
      <c r="G56" s="891"/>
      <c r="H56" s="891"/>
      <c r="I56" s="891"/>
      <c r="J56" s="894"/>
      <c r="K56" s="894"/>
      <c r="L56" s="894"/>
    </row>
    <row r="57" spans="1:17" s="171" customFormat="1" ht="18">
      <c r="A57" s="890"/>
      <c r="B57" s="889" t="s">
        <v>1384</v>
      </c>
      <c r="C57" s="890"/>
      <c r="D57" s="890"/>
      <c r="E57" s="890"/>
      <c r="F57" s="890"/>
      <c r="G57" s="890"/>
      <c r="H57" s="890"/>
      <c r="I57" s="890"/>
      <c r="J57" s="890"/>
      <c r="K57" s="890"/>
      <c r="L57" s="890"/>
      <c r="M57" s="890"/>
      <c r="N57" s="890"/>
      <c r="O57" s="890"/>
      <c r="P57" s="890"/>
      <c r="Q57" s="890"/>
    </row>
    <row r="58" spans="1:17" ht="14.25">
      <c r="B58" s="893" t="s">
        <v>1440</v>
      </c>
      <c r="C58" s="895"/>
      <c r="D58" s="895"/>
      <c r="E58" s="895"/>
      <c r="F58" s="895"/>
      <c r="G58" s="895"/>
      <c r="H58" s="895"/>
      <c r="I58" s="895"/>
      <c r="J58" s="895"/>
      <c r="K58" s="895"/>
      <c r="L58" s="895"/>
    </row>
    <row r="59" spans="1:17" s="171" customFormat="1" ht="18">
      <c r="A59" s="890"/>
      <c r="B59" s="889" t="s">
        <v>1385</v>
      </c>
      <c r="C59" s="890"/>
      <c r="D59" s="890"/>
      <c r="E59" s="890"/>
      <c r="F59" s="890"/>
      <c r="G59" s="890"/>
      <c r="H59" s="890"/>
      <c r="I59" s="890"/>
      <c r="J59" s="890"/>
      <c r="K59" s="890"/>
      <c r="L59" s="890"/>
      <c r="M59" s="890"/>
      <c r="N59" s="890"/>
      <c r="O59" s="890"/>
      <c r="P59" s="890"/>
      <c r="Q59" s="890"/>
    </row>
    <row r="60" spans="1:17" ht="14.25">
      <c r="B60" s="893" t="s">
        <v>1441</v>
      </c>
      <c r="C60" s="891"/>
      <c r="D60" s="891"/>
      <c r="E60" s="891"/>
      <c r="F60" s="891"/>
      <c r="G60" s="891"/>
      <c r="H60" s="891"/>
      <c r="I60" s="891"/>
      <c r="J60" s="891"/>
      <c r="K60" s="891"/>
      <c r="L60" s="891"/>
    </row>
    <row r="61" spans="1:17" ht="14.25">
      <c r="B61" s="893" t="s">
        <v>1442</v>
      </c>
      <c r="C61" s="891"/>
      <c r="D61" s="891"/>
      <c r="E61" s="891"/>
      <c r="F61" s="891"/>
      <c r="G61" s="891"/>
      <c r="H61" s="891"/>
      <c r="I61" s="891"/>
      <c r="J61" s="891"/>
      <c r="K61" s="891"/>
      <c r="L61" s="891"/>
    </row>
    <row r="62" spans="1:17" ht="14.25">
      <c r="B62" s="893" t="s">
        <v>1443</v>
      </c>
      <c r="C62" s="891"/>
      <c r="D62" s="891"/>
      <c r="E62" s="891"/>
      <c r="F62" s="891"/>
      <c r="G62" s="891"/>
      <c r="H62" s="891"/>
      <c r="I62" s="891"/>
      <c r="J62" s="891"/>
      <c r="K62" s="891"/>
      <c r="L62" s="891"/>
    </row>
    <row r="63" spans="1:17" s="171" customFormat="1" ht="18">
      <c r="A63" s="890"/>
      <c r="B63" s="889" t="s">
        <v>1386</v>
      </c>
      <c r="C63" s="890"/>
      <c r="D63" s="890"/>
      <c r="E63" s="890"/>
      <c r="F63" s="890"/>
      <c r="G63" s="890"/>
      <c r="H63" s="890"/>
      <c r="I63" s="890"/>
      <c r="J63" s="890"/>
      <c r="K63" s="890"/>
      <c r="L63" s="890"/>
      <c r="M63" s="890"/>
      <c r="N63" s="890"/>
      <c r="O63" s="890"/>
      <c r="P63" s="890"/>
      <c r="Q63" s="890"/>
    </row>
    <row r="64" spans="1:17" ht="14.25">
      <c r="B64" s="896" t="s">
        <v>1444</v>
      </c>
      <c r="J64" s="906"/>
      <c r="K64" s="906"/>
    </row>
    <row r="65" spans="1:17" s="171" customFormat="1" ht="18">
      <c r="A65" s="890"/>
      <c r="B65" s="889" t="s">
        <v>1387</v>
      </c>
      <c r="C65" s="890"/>
      <c r="D65" s="890"/>
      <c r="E65" s="890"/>
      <c r="F65" s="890"/>
      <c r="G65" s="890"/>
      <c r="H65" s="890"/>
      <c r="I65" s="890"/>
      <c r="J65" s="890"/>
      <c r="K65" s="890"/>
      <c r="L65" s="890"/>
      <c r="M65" s="890"/>
      <c r="N65" s="890"/>
      <c r="O65" s="890"/>
      <c r="P65" s="890"/>
      <c r="Q65" s="890"/>
    </row>
    <row r="66" spans="1:17" ht="14.25">
      <c r="B66" s="893" t="s">
        <v>1445</v>
      </c>
      <c r="C66" s="891"/>
      <c r="D66" s="891"/>
      <c r="E66" s="891"/>
      <c r="F66" s="891"/>
      <c r="G66" s="891"/>
      <c r="H66" s="891"/>
      <c r="I66" s="891"/>
      <c r="J66" s="891"/>
      <c r="K66" s="891"/>
      <c r="L66" s="891"/>
    </row>
    <row r="67" spans="1:17" ht="14.25">
      <c r="B67" s="893" t="s">
        <v>1446</v>
      </c>
      <c r="C67" s="891"/>
      <c r="D67" s="891"/>
      <c r="E67" s="891"/>
      <c r="F67" s="891"/>
      <c r="G67" s="891"/>
      <c r="H67" s="891"/>
      <c r="I67" s="891"/>
      <c r="J67" s="891"/>
      <c r="K67" s="891"/>
      <c r="L67" s="891"/>
    </row>
    <row r="68" spans="1:17" ht="14.25">
      <c r="B68" s="893" t="s">
        <v>1447</v>
      </c>
      <c r="C68" s="891"/>
      <c r="D68" s="891"/>
      <c r="E68" s="891"/>
      <c r="F68" s="891"/>
      <c r="G68" s="891"/>
      <c r="H68" s="891"/>
      <c r="I68" s="891"/>
      <c r="J68" s="891"/>
      <c r="K68" s="891"/>
      <c r="L68" s="891"/>
    </row>
    <row r="69" spans="1:17" ht="14.25">
      <c r="B69" s="893" t="s">
        <v>1448</v>
      </c>
      <c r="C69" s="891"/>
      <c r="D69" s="891"/>
      <c r="E69" s="891"/>
      <c r="F69" s="891"/>
      <c r="G69" s="891"/>
      <c r="H69" s="891"/>
      <c r="I69" s="891"/>
      <c r="J69" s="891"/>
      <c r="K69" s="891"/>
      <c r="L69" s="891"/>
    </row>
    <row r="70" spans="1:17" ht="14.25">
      <c r="B70" s="893" t="s">
        <v>1449</v>
      </c>
      <c r="C70" s="891"/>
      <c r="D70" s="891"/>
      <c r="E70" s="891"/>
      <c r="F70" s="891"/>
      <c r="G70" s="891"/>
      <c r="H70" s="891"/>
      <c r="I70" s="891"/>
      <c r="J70" s="891"/>
      <c r="K70" s="891"/>
      <c r="L70" s="891"/>
    </row>
    <row r="71" spans="1:17" s="171" customFormat="1" ht="18">
      <c r="A71" s="890"/>
      <c r="B71" s="889" t="s">
        <v>1388</v>
      </c>
      <c r="C71" s="890"/>
      <c r="D71" s="890"/>
      <c r="E71" s="890"/>
      <c r="F71" s="890"/>
      <c r="G71" s="890"/>
      <c r="H71" s="890"/>
      <c r="I71" s="890"/>
      <c r="J71" s="890"/>
      <c r="K71" s="890"/>
      <c r="L71" s="890"/>
      <c r="M71" s="890"/>
      <c r="N71" s="890"/>
      <c r="O71" s="890"/>
      <c r="P71" s="890"/>
      <c r="Q71" s="890"/>
    </row>
    <row r="72" spans="1:17" ht="14.25">
      <c r="B72" s="893" t="s">
        <v>1450</v>
      </c>
      <c r="C72" s="891"/>
      <c r="D72" s="891"/>
      <c r="E72" s="891"/>
      <c r="F72" s="891"/>
      <c r="G72" s="891"/>
      <c r="H72" s="891"/>
      <c r="I72" s="891"/>
      <c r="J72" s="891"/>
      <c r="K72" s="891"/>
      <c r="L72" s="891"/>
    </row>
    <row r="73" spans="1:17" ht="14.25">
      <c r="B73" s="893" t="s">
        <v>1451</v>
      </c>
      <c r="C73" s="891"/>
      <c r="D73" s="891"/>
      <c r="E73" s="891"/>
      <c r="F73" s="891"/>
      <c r="G73" s="891"/>
      <c r="H73" s="891"/>
      <c r="I73" s="891"/>
      <c r="J73" s="891"/>
      <c r="K73" s="891"/>
      <c r="L73" s="891"/>
    </row>
    <row r="74" spans="1:17" ht="14.25">
      <c r="B74" s="893" t="s">
        <v>1452</v>
      </c>
      <c r="C74" s="891"/>
      <c r="D74" s="891"/>
      <c r="E74" s="891"/>
      <c r="F74" s="891"/>
      <c r="G74" s="891"/>
      <c r="H74" s="891"/>
      <c r="I74" s="891"/>
      <c r="J74" s="891"/>
      <c r="K74" s="891"/>
      <c r="L74" s="891"/>
    </row>
    <row r="75" spans="1:17" s="171" customFormat="1" ht="18">
      <c r="A75" s="890"/>
      <c r="B75" s="889"/>
      <c r="C75" s="890"/>
      <c r="D75" s="890"/>
      <c r="E75" s="890"/>
      <c r="F75" s="890"/>
      <c r="G75" s="890"/>
      <c r="H75" s="890"/>
      <c r="I75" s="890"/>
      <c r="J75" s="890"/>
      <c r="K75" s="890"/>
      <c r="L75" s="890"/>
      <c r="M75" s="890"/>
      <c r="N75" s="890"/>
      <c r="O75" s="890"/>
      <c r="P75" s="890"/>
      <c r="Q75" s="890"/>
    </row>
    <row r="76" spans="1:17" ht="14.25" customHeight="1">
      <c r="B76" s="907" t="s">
        <v>1398</v>
      </c>
      <c r="C76" s="907"/>
      <c r="D76" s="907"/>
      <c r="E76" s="907"/>
      <c r="F76" s="907"/>
      <c r="G76" s="907"/>
      <c r="H76" s="907"/>
      <c r="I76" s="907"/>
      <c r="J76" s="907"/>
      <c r="K76" s="907"/>
      <c r="L76" s="907"/>
      <c r="M76" s="907"/>
      <c r="N76" s="907"/>
      <c r="O76" s="907"/>
      <c r="P76" s="907"/>
    </row>
    <row r="77" spans="1:17" ht="14.25" customHeight="1">
      <c r="B77" s="907" t="s">
        <v>1399</v>
      </c>
      <c r="C77" s="907"/>
      <c r="D77" s="907"/>
      <c r="E77" s="907"/>
      <c r="F77" s="907"/>
      <c r="G77" s="907"/>
      <c r="H77" s="907"/>
      <c r="I77" s="907"/>
      <c r="J77" s="907"/>
      <c r="K77" s="907"/>
      <c r="L77" s="907"/>
      <c r="M77" s="907"/>
      <c r="N77" s="907"/>
      <c r="O77" s="907"/>
      <c r="P77" s="907"/>
    </row>
  </sheetData>
  <mergeCells count="27">
    <mergeCell ref="J64:K64"/>
    <mergeCell ref="B77:P77"/>
    <mergeCell ref="B76:P76"/>
    <mergeCell ref="B50:L50"/>
    <mergeCell ref="B52:L52"/>
    <mergeCell ref="B53:L53"/>
    <mergeCell ref="B54:L54"/>
    <mergeCell ref="B48:L48"/>
    <mergeCell ref="B39:L39"/>
    <mergeCell ref="B29:L29"/>
    <mergeCell ref="B30:L30"/>
    <mergeCell ref="B32:L32"/>
    <mergeCell ref="B33:L33"/>
    <mergeCell ref="B34:L34"/>
    <mergeCell ref="B36:L36"/>
    <mergeCell ref="B37:L37"/>
    <mergeCell ref="B38:L38"/>
    <mergeCell ref="B40:L40"/>
    <mergeCell ref="B41:L41"/>
    <mergeCell ref="B42:L42"/>
    <mergeCell ref="B43:L43"/>
    <mergeCell ref="B45:L45"/>
    <mergeCell ref="B9:L9"/>
    <mergeCell ref="B10:L10"/>
    <mergeCell ref="B26:L26"/>
    <mergeCell ref="J5:L5"/>
    <mergeCell ref="B47:L47"/>
  </mergeCells>
  <hyperlinks>
    <hyperlink ref="B9:L9" location="'EU OV1'!A1" display="Template EU OV1 – Overview of total risk exposure amounts" xr:uid="{CF68EBD1-0163-4549-842E-06F98E087E08}"/>
    <hyperlink ref="B10:L10" location="'EU KM1'!A1" display="Template EU KM1 - Key metrics template" xr:uid="{31D44ED6-373A-46FA-9625-BA7AF7227BD8}"/>
    <hyperlink ref="B13:L13" location="'Obrazac EU LI1 '!A1" display="Template EU LI1 - Differences between the accounting scope and the scope of prudential consolidation and mapping of financial statement categories with regulatory risk categories" xr:uid="{093CDA95-32F1-449C-B896-8193AFE530F9}"/>
    <hyperlink ref="B14:L14" location="'Obrazac EU LI2'!A1" display="Template EU LI2 - Main sources of differences between regulatory exposure amounts and carrying values in financial statements " xr:uid="{2F2F888A-46E6-4751-9656-838971848571}"/>
    <hyperlink ref="B15:L15" location="'Obrazac EU LI3'!A1" display="Template EU LI3 - Outline of the differences in the scopes of consolidation (entity by entity) " xr:uid="{E4ED501C-807A-4A2C-9C29-E769D163200B}"/>
    <hyperlink ref="B16:L16" location="'Obrazac EU PV1'!A1" display="Template EU PV1 - Prudent valuation adjustments (PVA)" xr:uid="{ADEF17D4-D0F4-4C42-B50B-151143BF2F66}"/>
    <hyperlink ref="B18:L18" location="'Obrazac EU CC1'!A1" display="Template EU CC1 - Composition of regulatory own funds" xr:uid="{5354F9E2-C69D-46B3-8767-EA415DE5E6AD}"/>
    <hyperlink ref="B20:L20" location="'Tablica EU CCA  '!A1" display="Template EU CCA: Main features of regulatory own funds instruments and eligible liabilities instruments" xr:uid="{9ECD5762-D8BA-4DCE-9F65-D2EF8E19187A}"/>
    <hyperlink ref="B19:L19" location="'Obrazac EU CC2 '!A1" display="Template EU CC2 - reconciliation of regulatory own funds to balance sheet in the audited financial statements" xr:uid="{02A4BAE9-8BE6-4E4B-8CBE-D0077285FE86}"/>
    <hyperlink ref="B22:L22" location="'EU CCyB1'!A1" display="Template EU CCyB1 - Geographical distribution of credit exposures relevant for the calculation of the countercyclical buffer" xr:uid="{13DA0508-15CD-4FF7-A242-C6A689BE886A}"/>
    <hyperlink ref="B23:L23" location="'EU CCyB2'!A1" display="Template EU CCyB2 - Amount of institution-specific countercyclical capital buffer" xr:uid="{3DE71D56-AAFA-4638-A086-09CD453070D7}"/>
    <hyperlink ref="B25:L25" location="'EU LR1 - LRSum'!A1" display="Template EU LR1 - LRSum: Summary reconciliation of accounting assets and leverage ratio exposures" xr:uid="{8D561FFC-C0B6-44F1-830C-B5B91FE34A36}"/>
    <hyperlink ref="B26:L26" location="'EU LR2 – LRCom'!A1" display="Template EU LR2 - LRCom: Leverage ratio common disclosure" xr:uid="{66D392EC-9743-4FA0-A5CF-1F10D6570F94}"/>
    <hyperlink ref="B27:L27" location="'EU LR3 - LRSpl'!A1" display="Template EU LR3 - LRSpl: Split-up of on balance sheet exposures (excluding derivatives, SFTs and exempted exposures)" xr:uid="{939911F3-E170-4633-97AC-6BA9C822792C}"/>
    <hyperlink ref="B29:L29" location="'EU LIQ1'!A1" display="Template EU LIQ1 - Quantitative information of LCR" xr:uid="{2C57D5B9-53AB-41E4-B214-98BA8AF32473}"/>
    <hyperlink ref="B30:L30" location="'EU LIQ2'!A1" display="Template EU LIQ2: Net Stable Funding Ratio " xr:uid="{B6C5775A-D7F1-4B05-8D56-02ED64602459}"/>
    <hyperlink ref="B32:L32" location="'Obrazac EU CR1'!A1" display="Template EU CR1: Performing and non-performing exposures and related provisions" xr:uid="{D578504D-FA8C-480B-B601-FFDD0147F759}"/>
    <hyperlink ref="B33:L33" location="'Obrazac EU CR1-A'!A1" display="Template EU CR1-A: Maturity of exposures" xr:uid="{955E04D7-5462-4D26-9405-5599C256D740}"/>
    <hyperlink ref="B34:L34" location="'Obrazac EU CR2'!A1" display="Template EU CR2: Changes in the stock of non-performing loans and advances" xr:uid="{326F13F2-1BBC-4147-A163-4D0806418C9D}"/>
    <hyperlink ref="B35:L35" location="'Obrazac EU CR2a'!A1" display="Template EU CR2a: Changes in the stock of non-performing loans and advances and related net accumulated recoveries" xr:uid="{C4526B19-8FD3-4DBC-96AD-779FF3E51136}"/>
    <hyperlink ref="B36:L36" location="'Obrazac EU CQ1'!A1" display="Template EU CQ1: Credit quality of forborne exposures" xr:uid="{DE82527B-F84C-4D81-B202-37651BF772A7}"/>
    <hyperlink ref="B37:L37" location="'Obrazac EU CQ2'!A1" display="Template EU CQ2: Quality of forbearance" xr:uid="{DBDC03CF-E222-4E12-8F41-B28F0DDEC1CE}"/>
    <hyperlink ref="B38:L38" location="'Obrazac EU CQ3'!A1" display="Template EU CQ3: Credit quality of performing and non-performing exposures by past due days" xr:uid="{4F844A54-BE32-4919-B84E-1210CBEC3857}"/>
    <hyperlink ref="B39:L39" location="'Obrazac EU CQ4'!A1" display="Template EU CQ4: Quality of non-performing exposures by geography " xr:uid="{3FBC120F-0715-40BA-80A1-51753E6B2B6B}"/>
    <hyperlink ref="B40:L40" location="'Obrazac EU CQ5'!A1" display="Template EU CQ5: Credit quality of loans and advances by industry" xr:uid="{7177223B-5C4A-4ED0-BDA1-4E0D7061EC00}"/>
    <hyperlink ref="B41:L41" location="'Obrazac EU CQ6'!A1" display="Template EU CQ6: Collateral valuation - loans and advances " xr:uid="{FFA76F84-B249-402F-A001-3CD24FCBE260}"/>
    <hyperlink ref="B42:L42" location="'Obrazac EU CQ7'!A1" display="Template EU CQ7: Collateral obtained by taking possession and execution processes " xr:uid="{E1F673B7-885B-4ADA-8A9C-07E0F2E99199}"/>
    <hyperlink ref="B43:L43" location="'Obrazac EU CQ8'!A1" display="Template EU CQ8: Collateral obtained by taking possession and execution processes – vintage breakdown" xr:uid="{8D5BA147-481C-429C-B7B0-04DDB4912B8D}"/>
    <hyperlink ref="B45:L45" location="'EU CR3'!A1" display="Template EU CR3 –  CRM techniques overview:  Disclosure of the use of credit risk mitigation techniques" xr:uid="{6DA1C000-F104-4005-B864-8A12214955BA}"/>
    <hyperlink ref="B47:L47" location="'EU CR4'!A1" display="Template EU CR4 – standardised approach – Credit risk exposure and CRM effects" xr:uid="{C015980F-16D3-4AB9-BC66-0EFF0D869911}"/>
    <hyperlink ref="B48:L48" location="'EU CR5'!A1" display="Template EU CR5 – standardised approach" xr:uid="{9066F99C-D8D1-409D-872C-5B9C54C2C7CD}"/>
    <hyperlink ref="B50:L50" location="'EU CR10 '!A1" display="Template EU CR10 –  Specialised lending and equity exposures under the simple riskweighted approach" xr:uid="{DE31C165-670D-4B34-ABAF-AEFB0344C59C}"/>
    <hyperlink ref="B52:L52" location="'Obrazac EU CCR1'!A1" display="Template EU CCR1 – Analysis of CCR exposure by approach" xr:uid="{03F1721E-944A-469B-802E-6E234A39084D}"/>
    <hyperlink ref="B53:L53" location="'Obrazac EU CCR3'!A1" display="Template EU CCR3 – Standardised approach – CCR exposures by regulatory exposure class and risk weights" xr:uid="{7A5A39BE-3224-4F86-99AF-9B2BD354C2A2}"/>
    <hyperlink ref="B54:L54" location="'Obrazac EU CCR5'!A1" display="Template EU CCR5 – Composition of collateral for CCR exposures" xr:uid="{8A042EC4-5033-4CE7-921E-F7C7DF5F099D}"/>
    <hyperlink ref="B56" location="'EU MR1'!A1" display="Template EU MR1 Market risk under the alternative standardised approach (ASA)" xr:uid="{0E68E260-DE1C-4640-A56E-F44B35C8F408}"/>
    <hyperlink ref="B58" location="'Obrazac EU CVA1'!A1" display="Template EU CVA1- Credit valuation adjustment under the Reduced Basic Approach" xr:uid="{54765EB8-75F6-4510-BC8A-52F816B9309C}"/>
    <hyperlink ref="B60:L60" location="'Obrazac EU OR1'!A1" display="Template EU OR1 - Operational risk losses" xr:uid="{8B55E8C7-6C07-4E58-8998-40E22C948CCC}"/>
    <hyperlink ref="B61:L61" location="'Obrazac EU OR2'!A1" display="Template EU OR2 - Business Indicator, components and subcomponents" xr:uid="{EAD650F6-A4FA-467D-845D-3105BAD04D2E}"/>
    <hyperlink ref="B62:L62" location="'Obrazac EU OR3'!A1" display="Template EU OR3 - Operational risk own funds requirements and risk exposure amounts" xr:uid="{325B83AF-7E71-45B2-B472-2FB170F9E9FE}"/>
    <hyperlink ref="B64" location="'Obrazac EU IRRBB1'!A1" display="Template EU IRRBB1 -Interest rate risks of non-trading book activities" xr:uid="{61A72515-3DE5-4209-8573-82A90EDD0302}"/>
    <hyperlink ref="B66:L66" location="'REM1'!A1" display="Template EU REM1 - Remuneration awarded for the financial year " xr:uid="{8BEAAC66-2DE4-4F60-847A-FA59478ED750}"/>
    <hyperlink ref="B67:L67" location="'REM2'!A1" display="Template EU REM2 - Special payments  to staff whose professional activities have a material impact on institutions’ risk profile (identified staff)" xr:uid="{B83B7A0A-2FB7-4015-A13E-ADC8229115B6}"/>
    <hyperlink ref="B68:L68" location="'REM3'!A1" display="Template EU REM3 - Deferred remuneration " xr:uid="{089F1B30-2BBA-4FC0-9A47-CFF8B0ABB307}"/>
    <hyperlink ref="B69:L69" location="'REM4'!A1" display="Template EU REM4 - Remuneration of 1 million EUR or more per year" xr:uid="{89B84FDD-034E-4952-9D04-C0F38CBE309F}"/>
    <hyperlink ref="B70:L70" location="'REM5'!A1" display="Template EU REM5 - Information on remuneration of staff whose professional activities have a material impact on institutions’ risk profile (identified staff)" xr:uid="{61A13ADF-9348-4221-88CA-31E5FD45F0A6}"/>
    <hyperlink ref="B72:L72" location="'Obrazac EU AE1'!A1" display="Template EU AE1 - Encumbered and unencumbered assets" xr:uid="{352120DE-5799-4B24-B2F8-2684F762AF75}"/>
    <hyperlink ref="B73:L73" location="'Obrazac EU AE2'!A1" display="Template EU AE2 - Collateral received and own debt securities issued" xr:uid="{B22E5FC9-6C97-44C7-92F0-DC02538553AD}"/>
    <hyperlink ref="B74:L74" location="'Obrazac EU AE3'!A1" display="Template EU AE3 - Sources of encumbrance" xr:uid="{F61AA130-7AC9-4C8E-AE5B-33AE29D1EE07}"/>
    <hyperlink ref="B76" location="'EU iLAC'!A1" display="Interni kapacitet za pokriće gubitaka: interni MREL i, ako je primjenjivo, zahtjev za regulatorni kapital i prihvatljive obveze GSV institucija izvan EU-a" xr:uid="{9B17D9AD-1129-477B-9920-B8F41DA5F090}"/>
    <hyperlink ref="B77" location="'EU TLAC2'!A1" display="Red prvenstva vjerovnika – nesanacijski subjekt" xr:uid="{28878041-2EF7-445E-A5C2-BD2062FFBE7C}"/>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BEA3-7BCB-4EAA-A0DC-7BC15BAE361A}">
  <dimension ref="B2:I57"/>
  <sheetViews>
    <sheetView showGridLines="0" workbookViewId="0">
      <selection activeCell="B3" sqref="B3"/>
    </sheetView>
  </sheetViews>
  <sheetFormatPr defaultRowHeight="12.75"/>
  <cols>
    <col min="3" max="3" width="60.5703125" customWidth="1"/>
    <col min="4" max="4" width="18.7109375" bestFit="1" customWidth="1"/>
    <col min="5" max="8" width="22.42578125" bestFit="1" customWidth="1"/>
    <col min="9" max="9" width="21.5703125" bestFit="1" customWidth="1"/>
  </cols>
  <sheetData>
    <row r="2" spans="2:9" s="708" customFormat="1"/>
    <row r="3" spans="2:9" ht="20.25">
      <c r="B3" s="360" t="s">
        <v>838</v>
      </c>
    </row>
    <row r="4" spans="2:9" ht="13.5" thickBot="1"/>
    <row r="5" spans="2:9" ht="13.5" thickBot="1">
      <c r="B5" s="933"/>
      <c r="C5" s="954"/>
      <c r="D5" s="60" t="s">
        <v>202</v>
      </c>
      <c r="E5" s="60" t="s">
        <v>257</v>
      </c>
      <c r="F5" s="60" t="s">
        <v>257</v>
      </c>
      <c r="G5" s="60" t="s">
        <v>257</v>
      </c>
      <c r="H5" s="60" t="s">
        <v>257</v>
      </c>
      <c r="I5" s="60" t="s">
        <v>257</v>
      </c>
    </row>
    <row r="6" spans="2:9" ht="39.75" thickBot="1">
      <c r="B6" s="934"/>
      <c r="C6" s="955"/>
      <c r="D6" s="556" t="s">
        <v>839</v>
      </c>
      <c r="E6" s="556" t="s">
        <v>839</v>
      </c>
      <c r="F6" s="556" t="s">
        <v>839</v>
      </c>
      <c r="G6" s="556" t="s">
        <v>839</v>
      </c>
      <c r="H6" s="556" t="s">
        <v>839</v>
      </c>
      <c r="I6" s="556" t="s">
        <v>839</v>
      </c>
    </row>
    <row r="7" spans="2:9" ht="13.5" thickBot="1">
      <c r="B7" s="448">
        <v>1</v>
      </c>
      <c r="C7" s="557" t="s">
        <v>840</v>
      </c>
      <c r="D7" s="558" t="s">
        <v>841</v>
      </c>
      <c r="E7" s="558" t="s">
        <v>841</v>
      </c>
      <c r="F7" s="558" t="s">
        <v>841</v>
      </c>
      <c r="G7" s="558" t="s">
        <v>841</v>
      </c>
      <c r="H7" s="558" t="s">
        <v>841</v>
      </c>
      <c r="I7" s="558" t="s">
        <v>841</v>
      </c>
    </row>
    <row r="8" spans="2:9" ht="13.5" thickBot="1">
      <c r="B8" s="448">
        <v>2</v>
      </c>
      <c r="C8" s="557" t="s">
        <v>842</v>
      </c>
      <c r="D8" s="558" t="s">
        <v>843</v>
      </c>
      <c r="E8" s="558"/>
      <c r="F8" s="558"/>
      <c r="G8" s="558"/>
      <c r="H8" s="558"/>
      <c r="I8" s="558"/>
    </row>
    <row r="9" spans="2:9" ht="13.5" thickBot="1">
      <c r="B9" s="448" t="s">
        <v>463</v>
      </c>
      <c r="C9" s="557" t="s">
        <v>844</v>
      </c>
      <c r="D9" s="558"/>
      <c r="E9" s="558" t="s">
        <v>906</v>
      </c>
      <c r="F9" s="558" t="s">
        <v>906</v>
      </c>
      <c r="G9" s="558" t="s">
        <v>906</v>
      </c>
      <c r="H9" s="558" t="s">
        <v>906</v>
      </c>
      <c r="I9" s="558" t="s">
        <v>906</v>
      </c>
    </row>
    <row r="10" spans="2:9" ht="13.5" thickBot="1">
      <c r="B10" s="448">
        <v>3</v>
      </c>
      <c r="C10" s="557" t="s">
        <v>845</v>
      </c>
      <c r="D10" s="558" t="s">
        <v>846</v>
      </c>
      <c r="E10" s="558" t="s">
        <v>846</v>
      </c>
      <c r="F10" s="558" t="s">
        <v>846</v>
      </c>
      <c r="G10" s="558" t="s">
        <v>846</v>
      </c>
      <c r="H10" s="558" t="s">
        <v>846</v>
      </c>
      <c r="I10" s="558" t="s">
        <v>846</v>
      </c>
    </row>
    <row r="11" spans="2:9" ht="13.5" thickBot="1">
      <c r="B11" s="448" t="s">
        <v>847</v>
      </c>
      <c r="C11" s="557" t="s">
        <v>848</v>
      </c>
      <c r="D11" s="558"/>
      <c r="E11" s="558"/>
      <c r="F11" s="558"/>
      <c r="G11" s="558"/>
      <c r="H11" s="558"/>
      <c r="I11" s="558"/>
    </row>
    <row r="12" spans="2:9" ht="13.5" thickBot="1">
      <c r="B12" s="448"/>
      <c r="C12" s="559" t="s">
        <v>849</v>
      </c>
      <c r="D12" s="558"/>
      <c r="E12" s="558"/>
      <c r="F12" s="558"/>
      <c r="G12" s="558"/>
      <c r="H12" s="558"/>
      <c r="I12" s="558"/>
    </row>
    <row r="13" spans="2:9" ht="13.5" thickBot="1">
      <c r="B13" s="448">
        <v>4</v>
      </c>
      <c r="C13" s="557" t="s">
        <v>850</v>
      </c>
      <c r="D13" s="558" t="s">
        <v>202</v>
      </c>
      <c r="E13" s="558" t="s">
        <v>257</v>
      </c>
      <c r="F13" s="558" t="s">
        <v>257</v>
      </c>
      <c r="G13" s="558" t="s">
        <v>257</v>
      </c>
      <c r="H13" s="558" t="s">
        <v>257</v>
      </c>
      <c r="I13" s="558" t="s">
        <v>257</v>
      </c>
    </row>
    <row r="14" spans="2:9" ht="13.5" thickBot="1">
      <c r="B14" s="448">
        <v>5</v>
      </c>
      <c r="C14" s="557" t="s">
        <v>851</v>
      </c>
      <c r="D14" s="558" t="s">
        <v>202</v>
      </c>
      <c r="E14" s="558" t="s">
        <v>257</v>
      </c>
      <c r="F14" s="558" t="s">
        <v>257</v>
      </c>
      <c r="G14" s="558" t="s">
        <v>257</v>
      </c>
      <c r="H14" s="558" t="s">
        <v>257</v>
      </c>
      <c r="I14" s="558" t="s">
        <v>257</v>
      </c>
    </row>
    <row r="15" spans="2:9" ht="21.75" thickBot="1">
      <c r="B15" s="448">
        <v>6</v>
      </c>
      <c r="C15" s="557" t="s">
        <v>852</v>
      </c>
      <c r="D15" s="448" t="s">
        <v>853</v>
      </c>
      <c r="E15" s="448" t="s">
        <v>853</v>
      </c>
      <c r="F15" s="448" t="s">
        <v>853</v>
      </c>
      <c r="G15" s="448" t="s">
        <v>853</v>
      </c>
      <c r="H15" s="448" t="s">
        <v>853</v>
      </c>
      <c r="I15" s="448" t="s">
        <v>853</v>
      </c>
    </row>
    <row r="16" spans="2:9" ht="13.5" thickBot="1">
      <c r="B16" s="448">
        <v>7</v>
      </c>
      <c r="C16" s="557" t="s">
        <v>854</v>
      </c>
      <c r="D16" s="558" t="s">
        <v>855</v>
      </c>
      <c r="E16" s="558" t="s">
        <v>907</v>
      </c>
      <c r="F16" s="558" t="s">
        <v>907</v>
      </c>
      <c r="G16" s="558" t="s">
        <v>907</v>
      </c>
      <c r="H16" s="558" t="s">
        <v>907</v>
      </c>
      <c r="I16" s="558" t="s">
        <v>907</v>
      </c>
    </row>
    <row r="17" spans="2:9" ht="63.75" thickBot="1">
      <c r="B17" s="448">
        <v>8</v>
      </c>
      <c r="C17" s="531" t="s">
        <v>856</v>
      </c>
      <c r="D17" s="249" t="s">
        <v>857</v>
      </c>
      <c r="E17" s="249" t="s">
        <v>908</v>
      </c>
      <c r="F17" s="249" t="s">
        <v>909</v>
      </c>
      <c r="G17" s="249" t="s">
        <v>910</v>
      </c>
      <c r="H17" s="249" t="s">
        <v>910</v>
      </c>
      <c r="I17" s="249" t="s">
        <v>911</v>
      </c>
    </row>
    <row r="18" spans="2:9" ht="13.5" thickBot="1">
      <c r="B18" s="448">
        <v>9</v>
      </c>
      <c r="C18" s="557" t="s">
        <v>858</v>
      </c>
      <c r="D18" s="558" t="s">
        <v>859</v>
      </c>
      <c r="E18" s="558" t="s">
        <v>912</v>
      </c>
      <c r="F18" s="558" t="s">
        <v>909</v>
      </c>
      <c r="G18" s="558" t="s">
        <v>910</v>
      </c>
      <c r="H18" s="558" t="s">
        <v>910</v>
      </c>
      <c r="I18" s="558" t="s">
        <v>911</v>
      </c>
    </row>
    <row r="19" spans="2:9" ht="13.5" thickBot="1">
      <c r="B19" s="448" t="s">
        <v>289</v>
      </c>
      <c r="C19" s="557" t="s">
        <v>860</v>
      </c>
      <c r="D19" s="558" t="s">
        <v>861</v>
      </c>
      <c r="E19" s="558" t="s">
        <v>912</v>
      </c>
      <c r="F19" s="558" t="s">
        <v>909</v>
      </c>
      <c r="G19" s="558" t="s">
        <v>910</v>
      </c>
      <c r="H19" s="558" t="s">
        <v>910</v>
      </c>
      <c r="I19" s="558" t="s">
        <v>911</v>
      </c>
    </row>
    <row r="20" spans="2:9" ht="13.5" thickBot="1">
      <c r="B20" s="448" t="s">
        <v>291</v>
      </c>
      <c r="C20" s="557" t="s">
        <v>862</v>
      </c>
      <c r="D20" s="558" t="s">
        <v>861</v>
      </c>
      <c r="E20" s="558" t="s">
        <v>912</v>
      </c>
      <c r="F20" s="558" t="s">
        <v>909</v>
      </c>
      <c r="G20" s="558" t="s">
        <v>910</v>
      </c>
      <c r="H20" s="558" t="s">
        <v>910</v>
      </c>
      <c r="I20" s="558" t="s">
        <v>911</v>
      </c>
    </row>
    <row r="21" spans="2:9" ht="13.5" thickBot="1">
      <c r="B21" s="448">
        <v>10</v>
      </c>
      <c r="C21" s="557" t="s">
        <v>863</v>
      </c>
      <c r="D21" s="558" t="s">
        <v>236</v>
      </c>
      <c r="E21" s="558" t="s">
        <v>257</v>
      </c>
      <c r="F21" s="558" t="s">
        <v>257</v>
      </c>
      <c r="G21" s="558" t="s">
        <v>257</v>
      </c>
      <c r="H21" s="558" t="s">
        <v>257</v>
      </c>
      <c r="I21" s="558" t="s">
        <v>257</v>
      </c>
    </row>
    <row r="22" spans="2:9" ht="53.25" thickBot="1">
      <c r="B22" s="448">
        <v>11</v>
      </c>
      <c r="C22" s="557" t="s">
        <v>864</v>
      </c>
      <c r="D22" s="249" t="s">
        <v>865</v>
      </c>
      <c r="E22" s="249" t="s">
        <v>913</v>
      </c>
      <c r="F22" s="249" t="s">
        <v>914</v>
      </c>
      <c r="G22" s="249" t="s">
        <v>915</v>
      </c>
      <c r="H22" s="249">
        <v>45930</v>
      </c>
      <c r="I22" s="249">
        <v>46020</v>
      </c>
    </row>
    <row r="23" spans="2:9" ht="13.5" thickBot="1">
      <c r="B23" s="448">
        <v>12</v>
      </c>
      <c r="C23" s="557" t="s">
        <v>866</v>
      </c>
      <c r="D23" s="558" t="s">
        <v>867</v>
      </c>
      <c r="E23" s="558" t="s">
        <v>916</v>
      </c>
      <c r="F23" s="558" t="s">
        <v>916</v>
      </c>
      <c r="G23" s="558" t="s">
        <v>916</v>
      </c>
      <c r="H23" s="558" t="s">
        <v>916</v>
      </c>
      <c r="I23" s="558" t="s">
        <v>916</v>
      </c>
    </row>
    <row r="24" spans="2:9" ht="13.5" thickBot="1">
      <c r="B24" s="448">
        <v>13</v>
      </c>
      <c r="C24" s="557" t="s">
        <v>868</v>
      </c>
      <c r="D24" s="558" t="s">
        <v>867</v>
      </c>
      <c r="E24" s="558" t="s">
        <v>917</v>
      </c>
      <c r="F24" s="558" t="s">
        <v>917</v>
      </c>
      <c r="G24" s="558" t="s">
        <v>917</v>
      </c>
      <c r="H24" s="558" t="s">
        <v>917</v>
      </c>
      <c r="I24" s="558" t="s">
        <v>917</v>
      </c>
    </row>
    <row r="25" spans="2:9" ht="13.5" thickBot="1">
      <c r="B25" s="448">
        <v>14</v>
      </c>
      <c r="C25" s="557" t="s">
        <v>869</v>
      </c>
      <c r="D25" s="558" t="s">
        <v>499</v>
      </c>
      <c r="E25" s="558" t="s">
        <v>504</v>
      </c>
      <c r="F25" s="558" t="s">
        <v>504</v>
      </c>
      <c r="G25" s="558" t="s">
        <v>504</v>
      </c>
      <c r="H25" s="558" t="s">
        <v>504</v>
      </c>
      <c r="I25" s="558" t="s">
        <v>504</v>
      </c>
    </row>
    <row r="26" spans="2:9" ht="13.5" customHeight="1" thickBot="1">
      <c r="B26" s="957">
        <v>15</v>
      </c>
      <c r="C26" s="959" t="s">
        <v>870</v>
      </c>
      <c r="D26" s="560" t="s">
        <v>861</v>
      </c>
      <c r="E26" s="560" t="s">
        <v>861</v>
      </c>
      <c r="F26" s="560" t="s">
        <v>861</v>
      </c>
      <c r="G26" s="560" t="s">
        <v>861</v>
      </c>
      <c r="H26" s="560" t="s">
        <v>861</v>
      </c>
      <c r="I26" s="560" t="s">
        <v>861</v>
      </c>
    </row>
    <row r="27" spans="2:9" ht="13.5" customHeight="1" thickBot="1">
      <c r="B27" s="958"/>
      <c r="C27" s="960"/>
      <c r="D27" s="560" t="s">
        <v>861</v>
      </c>
      <c r="E27" s="560" t="s">
        <v>861</v>
      </c>
      <c r="F27" s="560" t="s">
        <v>861</v>
      </c>
      <c r="G27" s="560" t="s">
        <v>861</v>
      </c>
      <c r="H27" s="560" t="s">
        <v>861</v>
      </c>
      <c r="I27" s="560" t="s">
        <v>861</v>
      </c>
    </row>
    <row r="28" spans="2:9" ht="13.5" customHeight="1" thickBot="1">
      <c r="B28" s="448">
        <v>16</v>
      </c>
      <c r="C28" s="557" t="s">
        <v>871</v>
      </c>
      <c r="D28" s="558"/>
      <c r="E28" s="558"/>
      <c r="F28" s="558"/>
      <c r="G28" s="558"/>
      <c r="H28" s="558"/>
      <c r="I28" s="558"/>
    </row>
    <row r="29" spans="2:9" ht="13.5" thickBot="1">
      <c r="B29" s="561"/>
      <c r="C29" s="562" t="s">
        <v>872</v>
      </c>
      <c r="D29" s="561"/>
      <c r="E29" s="561" t="s">
        <v>918</v>
      </c>
      <c r="F29" s="561" t="s">
        <v>918</v>
      </c>
      <c r="G29" s="561" t="s">
        <v>918</v>
      </c>
      <c r="H29" s="561" t="s">
        <v>918</v>
      </c>
      <c r="I29" s="561" t="s">
        <v>918</v>
      </c>
    </row>
    <row r="30" spans="2:9" ht="13.5" customHeight="1" thickBot="1">
      <c r="B30" s="957">
        <v>17</v>
      </c>
      <c r="C30" s="959" t="s">
        <v>873</v>
      </c>
      <c r="D30" s="558" t="s">
        <v>861</v>
      </c>
      <c r="E30" s="558" t="s">
        <v>919</v>
      </c>
      <c r="F30" s="558" t="s">
        <v>920</v>
      </c>
      <c r="G30" s="558" t="s">
        <v>921</v>
      </c>
      <c r="H30" s="558" t="s">
        <v>921</v>
      </c>
      <c r="I30" s="558" t="s">
        <v>922</v>
      </c>
    </row>
    <row r="31" spans="2:9" ht="13.5" customHeight="1" thickBot="1">
      <c r="B31" s="958"/>
      <c r="C31" s="960"/>
      <c r="D31" s="558" t="s">
        <v>499</v>
      </c>
      <c r="E31" s="558" t="s">
        <v>499</v>
      </c>
      <c r="F31" s="558" t="s">
        <v>499</v>
      </c>
      <c r="G31" s="558" t="s">
        <v>499</v>
      </c>
      <c r="H31" s="558" t="s">
        <v>499</v>
      </c>
      <c r="I31" s="558" t="s">
        <v>499</v>
      </c>
    </row>
    <row r="32" spans="2:9" ht="13.5" customHeight="1" thickBot="1">
      <c r="B32" s="448">
        <v>18</v>
      </c>
      <c r="C32" s="557" t="s">
        <v>874</v>
      </c>
      <c r="D32" s="558" t="s">
        <v>877</v>
      </c>
      <c r="E32" s="558" t="s">
        <v>499</v>
      </c>
      <c r="F32" s="558" t="s">
        <v>499</v>
      </c>
      <c r="G32" s="558" t="s">
        <v>499</v>
      </c>
      <c r="H32" s="558" t="s">
        <v>499</v>
      </c>
      <c r="I32" s="558" t="s">
        <v>499</v>
      </c>
    </row>
    <row r="33" spans="2:9" ht="13.5" customHeight="1" thickBot="1">
      <c r="B33" s="448">
        <v>19</v>
      </c>
      <c r="C33" s="557" t="s">
        <v>875</v>
      </c>
      <c r="D33" s="558" t="s">
        <v>877</v>
      </c>
      <c r="E33" s="558" t="s">
        <v>499</v>
      </c>
      <c r="F33" s="558" t="s">
        <v>499</v>
      </c>
      <c r="G33" s="558" t="s">
        <v>499</v>
      </c>
      <c r="H33" s="558" t="s">
        <v>499</v>
      </c>
      <c r="I33" s="558" t="s">
        <v>499</v>
      </c>
    </row>
    <row r="34" spans="2:9" ht="13.5" thickBot="1">
      <c r="B34" s="448" t="s">
        <v>132</v>
      </c>
      <c r="C34" s="557" t="s">
        <v>876</v>
      </c>
      <c r="D34" s="558" t="s">
        <v>499</v>
      </c>
      <c r="E34" s="558" t="s">
        <v>499</v>
      </c>
      <c r="F34" s="558" t="s">
        <v>499</v>
      </c>
      <c r="G34" s="558" t="s">
        <v>499</v>
      </c>
      <c r="H34" s="558" t="s">
        <v>499</v>
      </c>
      <c r="I34" s="558" t="s">
        <v>499</v>
      </c>
    </row>
    <row r="35" spans="2:9" ht="13.5" thickBot="1">
      <c r="B35" s="448" t="s">
        <v>134</v>
      </c>
      <c r="C35" s="557" t="s">
        <v>878</v>
      </c>
      <c r="D35" s="558" t="s">
        <v>881</v>
      </c>
      <c r="E35" s="558" t="s">
        <v>881</v>
      </c>
      <c r="F35" s="558" t="s">
        <v>881</v>
      </c>
      <c r="G35" s="558" t="s">
        <v>881</v>
      </c>
      <c r="H35" s="558" t="s">
        <v>881</v>
      </c>
      <c r="I35" s="558" t="s">
        <v>881</v>
      </c>
    </row>
    <row r="36" spans="2:9" ht="13.5" thickBot="1">
      <c r="B36" s="448">
        <v>21</v>
      </c>
      <c r="C36" s="557" t="s">
        <v>879</v>
      </c>
      <c r="D36" s="558" t="s">
        <v>883</v>
      </c>
      <c r="E36" s="558" t="s">
        <v>923</v>
      </c>
      <c r="F36" s="558" t="s">
        <v>923</v>
      </c>
      <c r="G36" s="558" t="s">
        <v>923</v>
      </c>
      <c r="H36" s="558" t="s">
        <v>923</v>
      </c>
      <c r="I36" s="558" t="s">
        <v>923</v>
      </c>
    </row>
    <row r="37" spans="2:9" ht="13.5" thickBot="1">
      <c r="B37" s="448">
        <v>22</v>
      </c>
      <c r="C37" s="557" t="s">
        <v>880</v>
      </c>
      <c r="D37" s="558" t="s">
        <v>861</v>
      </c>
      <c r="E37" s="558" t="s">
        <v>924</v>
      </c>
      <c r="F37" s="558" t="s">
        <v>924</v>
      </c>
      <c r="G37" s="558" t="s">
        <v>924</v>
      </c>
      <c r="H37" s="558" t="s">
        <v>924</v>
      </c>
      <c r="I37" s="558" t="s">
        <v>924</v>
      </c>
    </row>
    <row r="38" spans="2:9" ht="13.5" thickBot="1">
      <c r="B38" s="448">
        <v>23</v>
      </c>
      <c r="C38" s="557" t="s">
        <v>882</v>
      </c>
      <c r="D38" s="558" t="s">
        <v>861</v>
      </c>
      <c r="E38" s="558" t="s">
        <v>925</v>
      </c>
      <c r="F38" s="558" t="s">
        <v>925</v>
      </c>
      <c r="G38" s="558" t="s">
        <v>925</v>
      </c>
      <c r="H38" s="558" t="s">
        <v>925</v>
      </c>
      <c r="I38" s="558" t="s">
        <v>925</v>
      </c>
    </row>
    <row r="39" spans="2:9" ht="13.5" thickBot="1">
      <c r="B39" s="448">
        <v>24</v>
      </c>
      <c r="C39" s="557" t="s">
        <v>884</v>
      </c>
      <c r="D39" s="558" t="s">
        <v>861</v>
      </c>
      <c r="E39" s="558" t="s">
        <v>861</v>
      </c>
      <c r="F39" s="558" t="s">
        <v>861</v>
      </c>
      <c r="G39" s="558" t="s">
        <v>861</v>
      </c>
      <c r="H39" s="558" t="s">
        <v>861</v>
      </c>
      <c r="I39" s="558" t="s">
        <v>861</v>
      </c>
    </row>
    <row r="40" spans="2:9" ht="13.5" thickBot="1">
      <c r="B40" s="448">
        <v>25</v>
      </c>
      <c r="C40" s="557" t="s">
        <v>885</v>
      </c>
      <c r="D40" s="558" t="s">
        <v>861</v>
      </c>
      <c r="E40" s="558" t="s">
        <v>926</v>
      </c>
      <c r="F40" s="558" t="s">
        <v>926</v>
      </c>
      <c r="G40" s="558" t="s">
        <v>926</v>
      </c>
      <c r="H40" s="558" t="s">
        <v>926</v>
      </c>
      <c r="I40" s="558" t="s">
        <v>926</v>
      </c>
    </row>
    <row r="41" spans="2:9" ht="13.5" thickBot="1">
      <c r="B41" s="448">
        <v>26</v>
      </c>
      <c r="C41" s="557" t="s">
        <v>886</v>
      </c>
      <c r="D41" s="558" t="s">
        <v>861</v>
      </c>
      <c r="E41" s="558" t="s">
        <v>202</v>
      </c>
      <c r="F41" s="558" t="s">
        <v>202</v>
      </c>
      <c r="G41" s="558" t="s">
        <v>202</v>
      </c>
      <c r="H41" s="558" t="s">
        <v>202</v>
      </c>
      <c r="I41" s="558" t="s">
        <v>202</v>
      </c>
    </row>
    <row r="42" spans="2:9" ht="13.5" thickBot="1">
      <c r="B42" s="448">
        <v>27</v>
      </c>
      <c r="C42" s="557" t="s">
        <v>887</v>
      </c>
      <c r="D42" s="558" t="s">
        <v>861</v>
      </c>
      <c r="E42" s="558" t="s">
        <v>861</v>
      </c>
      <c r="F42" s="558" t="s">
        <v>861</v>
      </c>
      <c r="G42" s="558" t="s">
        <v>861</v>
      </c>
      <c r="H42" s="558" t="s">
        <v>861</v>
      </c>
      <c r="I42" s="558" t="s">
        <v>861</v>
      </c>
    </row>
    <row r="43" spans="2:9" ht="13.5" thickBot="1">
      <c r="B43" s="448">
        <v>28</v>
      </c>
      <c r="C43" s="557" t="s">
        <v>888</v>
      </c>
      <c r="D43" s="558" t="s">
        <v>499</v>
      </c>
      <c r="E43" s="558" t="s">
        <v>499</v>
      </c>
      <c r="F43" s="558" t="s">
        <v>499</v>
      </c>
      <c r="G43" s="558" t="s">
        <v>499</v>
      </c>
      <c r="H43" s="558" t="s">
        <v>499</v>
      </c>
      <c r="I43" s="558" t="s">
        <v>499</v>
      </c>
    </row>
    <row r="44" spans="2:9" ht="13.5" thickBot="1">
      <c r="B44" s="448">
        <v>29</v>
      </c>
      <c r="C44" s="557" t="s">
        <v>889</v>
      </c>
      <c r="D44" s="558" t="s">
        <v>861</v>
      </c>
      <c r="E44" s="558" t="s">
        <v>861</v>
      </c>
      <c r="F44" s="558" t="s">
        <v>861</v>
      </c>
      <c r="G44" s="558" t="s">
        <v>861</v>
      </c>
      <c r="H44" s="558" t="s">
        <v>861</v>
      </c>
      <c r="I44" s="558" t="s">
        <v>861</v>
      </c>
    </row>
    <row r="45" spans="2:9" ht="13.5" thickBot="1">
      <c r="B45" s="448">
        <v>30</v>
      </c>
      <c r="C45" s="557" t="s">
        <v>890</v>
      </c>
      <c r="D45" s="558" t="s">
        <v>861</v>
      </c>
      <c r="E45" s="558" t="s">
        <v>861</v>
      </c>
      <c r="F45" s="558" t="s">
        <v>861</v>
      </c>
      <c r="G45" s="558" t="s">
        <v>861</v>
      </c>
      <c r="H45" s="558" t="s">
        <v>861</v>
      </c>
      <c r="I45" s="558" t="s">
        <v>861</v>
      </c>
    </row>
    <row r="46" spans="2:9" ht="13.5" thickBot="1">
      <c r="B46" s="448">
        <v>31</v>
      </c>
      <c r="C46" s="557" t="s">
        <v>891</v>
      </c>
      <c r="D46" s="558" t="s">
        <v>861</v>
      </c>
      <c r="E46" s="558" t="s">
        <v>861</v>
      </c>
      <c r="F46" s="558" t="s">
        <v>861</v>
      </c>
      <c r="G46" s="558" t="s">
        <v>861</v>
      </c>
      <c r="H46" s="558" t="s">
        <v>861</v>
      </c>
      <c r="I46" s="558" t="s">
        <v>861</v>
      </c>
    </row>
    <row r="47" spans="2:9" ht="13.5" thickBot="1">
      <c r="B47" s="448">
        <v>32</v>
      </c>
      <c r="C47" s="557" t="s">
        <v>892</v>
      </c>
      <c r="D47" s="558" t="s">
        <v>861</v>
      </c>
      <c r="E47" s="558" t="s">
        <v>861</v>
      </c>
      <c r="F47" s="558" t="s">
        <v>861</v>
      </c>
      <c r="G47" s="558" t="s">
        <v>861</v>
      </c>
      <c r="H47" s="558" t="s">
        <v>861</v>
      </c>
      <c r="I47" s="558" t="s">
        <v>861</v>
      </c>
    </row>
    <row r="48" spans="2:9" ht="13.5" thickBot="1">
      <c r="B48" s="448">
        <v>33</v>
      </c>
      <c r="C48" s="557" t="s">
        <v>893</v>
      </c>
      <c r="D48" s="448" t="s">
        <v>861</v>
      </c>
      <c r="E48" s="448" t="s">
        <v>861</v>
      </c>
      <c r="F48" s="448" t="s">
        <v>861</v>
      </c>
      <c r="G48" s="448" t="s">
        <v>861</v>
      </c>
      <c r="H48" s="448" t="s">
        <v>861</v>
      </c>
      <c r="I48" s="448" t="s">
        <v>861</v>
      </c>
    </row>
    <row r="49" spans="2:9" ht="13.5" thickBot="1">
      <c r="B49" s="448">
        <v>34</v>
      </c>
      <c r="C49" s="557" t="s">
        <v>894</v>
      </c>
      <c r="D49" s="558"/>
      <c r="E49" s="558"/>
      <c r="F49" s="558"/>
      <c r="G49" s="558"/>
      <c r="H49" s="558"/>
      <c r="I49" s="558"/>
    </row>
    <row r="50" spans="2:9" ht="13.5" thickBot="1">
      <c r="B50" s="563" t="s">
        <v>895</v>
      </c>
      <c r="C50" s="564" t="s">
        <v>896</v>
      </c>
      <c r="D50" s="558" t="s">
        <v>900</v>
      </c>
      <c r="E50" s="558" t="s">
        <v>927</v>
      </c>
      <c r="F50" s="558" t="s">
        <v>927</v>
      </c>
      <c r="G50" s="558" t="s">
        <v>927</v>
      </c>
      <c r="H50" s="558" t="s">
        <v>927</v>
      </c>
      <c r="I50" s="558" t="s">
        <v>927</v>
      </c>
    </row>
    <row r="51" spans="2:9" ht="13.5" thickBot="1">
      <c r="B51" s="563" t="s">
        <v>897</v>
      </c>
      <c r="C51" s="564" t="s">
        <v>898</v>
      </c>
      <c r="D51" s="558" t="s">
        <v>499</v>
      </c>
      <c r="E51" s="558" t="s">
        <v>499</v>
      </c>
      <c r="F51" s="558" t="s">
        <v>499</v>
      </c>
      <c r="G51" s="558" t="s">
        <v>499</v>
      </c>
      <c r="H51" s="558" t="s">
        <v>499</v>
      </c>
      <c r="I51" s="558" t="s">
        <v>499</v>
      </c>
    </row>
    <row r="52" spans="2:9" ht="13.5" thickBot="1">
      <c r="B52" s="448">
        <v>35</v>
      </c>
      <c r="C52" s="557" t="s">
        <v>899</v>
      </c>
      <c r="D52" s="558" t="s">
        <v>861</v>
      </c>
      <c r="E52" s="558" t="s">
        <v>861</v>
      </c>
      <c r="F52" s="558" t="s">
        <v>861</v>
      </c>
      <c r="G52" s="558" t="s">
        <v>861</v>
      </c>
      <c r="H52" s="558" t="s">
        <v>861</v>
      </c>
      <c r="I52" s="558" t="s">
        <v>861</v>
      </c>
    </row>
    <row r="53" spans="2:9" ht="13.5" thickBot="1">
      <c r="B53" s="448">
        <v>36</v>
      </c>
      <c r="C53" s="557" t="s">
        <v>901</v>
      </c>
      <c r="D53" s="558"/>
      <c r="E53" s="558" t="s">
        <v>861</v>
      </c>
      <c r="F53" s="558" t="s">
        <v>861</v>
      </c>
      <c r="G53" s="558" t="s">
        <v>861</v>
      </c>
      <c r="H53" s="558" t="s">
        <v>861</v>
      </c>
      <c r="I53" s="558" t="s">
        <v>861</v>
      </c>
    </row>
    <row r="54" spans="2:9" ht="13.5" thickBot="1">
      <c r="B54" s="448">
        <v>37</v>
      </c>
      <c r="C54" s="557" t="s">
        <v>902</v>
      </c>
      <c r="D54" s="558"/>
      <c r="E54" s="558"/>
      <c r="F54" s="558"/>
      <c r="G54" s="558"/>
      <c r="H54" s="558"/>
      <c r="I54" s="558"/>
    </row>
    <row r="55" spans="2:9" ht="13.5" thickBot="1">
      <c r="B55" s="563" t="s">
        <v>903</v>
      </c>
      <c r="C55" s="564" t="s">
        <v>904</v>
      </c>
      <c r="D55" s="558"/>
      <c r="E55" s="558"/>
      <c r="F55" s="558"/>
      <c r="G55" s="558"/>
      <c r="H55" s="558"/>
      <c r="I55" s="558"/>
    </row>
    <row r="56" spans="2:9" ht="13.5" thickBot="1">
      <c r="B56" s="956" t="s">
        <v>905</v>
      </c>
      <c r="C56" s="956"/>
      <c r="D56" s="956"/>
      <c r="E56" s="65"/>
      <c r="F56" s="65"/>
      <c r="G56" s="65"/>
      <c r="H56" s="65"/>
      <c r="I56" s="65"/>
    </row>
    <row r="57" spans="2:9" ht="13.5" thickBot="1">
      <c r="B57" s="956"/>
      <c r="C57" s="956"/>
      <c r="D57" s="956"/>
      <c r="E57" s="65"/>
      <c r="F57" s="65"/>
      <c r="G57" s="65"/>
      <c r="H57" s="65"/>
      <c r="I57" s="65"/>
    </row>
  </sheetData>
  <mergeCells count="6">
    <mergeCell ref="B5:C6"/>
    <mergeCell ref="B56:D57"/>
    <mergeCell ref="B30:B31"/>
    <mergeCell ref="C30:C31"/>
    <mergeCell ref="B26:B27"/>
    <mergeCell ref="C26:C2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3A0A4-5F4B-40A3-89A8-C11D0F9C1DDA}">
  <dimension ref="B2:P12"/>
  <sheetViews>
    <sheetView showGridLines="0" workbookViewId="0">
      <selection activeCell="I23" sqref="I23"/>
    </sheetView>
  </sheetViews>
  <sheetFormatPr defaultRowHeight="12.75"/>
  <cols>
    <col min="3" max="3" width="32.85546875" customWidth="1"/>
    <col min="4" max="4" width="11.7109375" bestFit="1" customWidth="1"/>
    <col min="9" max="9" width="14.7109375" customWidth="1"/>
    <col min="10" max="10" width="10.42578125" bestFit="1" customWidth="1"/>
    <col min="13" max="13" width="10.42578125" bestFit="1" customWidth="1"/>
    <col min="14" max="14" width="16.85546875" customWidth="1"/>
  </cols>
  <sheetData>
    <row r="2" spans="2:16" s="708" customFormat="1"/>
    <row r="3" spans="2:16" ht="20.25">
      <c r="C3" s="360" t="s">
        <v>821</v>
      </c>
    </row>
    <row r="4" spans="2:16" ht="18.75">
      <c r="C4" s="6"/>
    </row>
    <row r="5" spans="2:16" ht="13.5" thickBot="1"/>
    <row r="6" spans="2:16" ht="13.5" thickBot="1">
      <c r="B6" s="933"/>
      <c r="C6" s="954"/>
      <c r="D6" s="60" t="s">
        <v>11</v>
      </c>
      <c r="E6" s="60" t="s">
        <v>12</v>
      </c>
      <c r="F6" s="60" t="s">
        <v>13</v>
      </c>
      <c r="G6" s="60" t="s">
        <v>14</v>
      </c>
      <c r="H6" s="60" t="s">
        <v>15</v>
      </c>
      <c r="I6" s="60" t="s">
        <v>16</v>
      </c>
      <c r="J6" s="60" t="s">
        <v>36</v>
      </c>
      <c r="K6" s="60" t="s">
        <v>37</v>
      </c>
      <c r="L6" s="60" t="s">
        <v>561</v>
      </c>
      <c r="M6" s="60" t="s">
        <v>562</v>
      </c>
      <c r="N6" s="60" t="s">
        <v>563</v>
      </c>
      <c r="O6" s="60" t="s">
        <v>564</v>
      </c>
      <c r="P6" s="60" t="s">
        <v>577</v>
      </c>
    </row>
    <row r="7" spans="2:16" ht="13.5" thickBot="1">
      <c r="B7" s="933"/>
      <c r="C7" s="954"/>
      <c r="D7" s="961" t="s">
        <v>822</v>
      </c>
      <c r="E7" s="961"/>
      <c r="F7" s="961" t="s">
        <v>823</v>
      </c>
      <c r="G7" s="961"/>
      <c r="H7" s="961" t="s">
        <v>824</v>
      </c>
      <c r="I7" s="961" t="s">
        <v>575</v>
      </c>
      <c r="J7" s="961" t="s">
        <v>825</v>
      </c>
      <c r="K7" s="961"/>
      <c r="L7" s="961"/>
      <c r="M7" s="961"/>
      <c r="N7" s="961" t="s">
        <v>826</v>
      </c>
      <c r="O7" s="961" t="s">
        <v>827</v>
      </c>
      <c r="P7" s="961" t="s">
        <v>828</v>
      </c>
    </row>
    <row r="8" spans="2:16" ht="13.5" thickBot="1">
      <c r="B8" s="933"/>
      <c r="C8" s="954"/>
      <c r="D8" s="961"/>
      <c r="E8" s="961"/>
      <c r="F8" s="961"/>
      <c r="G8" s="961"/>
      <c r="H8" s="961"/>
      <c r="I8" s="961"/>
      <c r="J8" s="961"/>
      <c r="K8" s="961"/>
      <c r="L8" s="961"/>
      <c r="M8" s="961"/>
      <c r="N8" s="961"/>
      <c r="O8" s="961"/>
      <c r="P8" s="961"/>
    </row>
    <row r="9" spans="2:16" ht="108" thickBot="1">
      <c r="B9" s="934"/>
      <c r="C9" s="955"/>
      <c r="D9" s="146" t="s">
        <v>829</v>
      </c>
      <c r="E9" s="146" t="s">
        <v>830</v>
      </c>
      <c r="F9" s="146" t="s">
        <v>831</v>
      </c>
      <c r="G9" s="146" t="s">
        <v>832</v>
      </c>
      <c r="H9" s="961"/>
      <c r="I9" s="961"/>
      <c r="J9" s="146" t="s">
        <v>833</v>
      </c>
      <c r="K9" s="146" t="s">
        <v>823</v>
      </c>
      <c r="L9" s="146" t="s">
        <v>834</v>
      </c>
      <c r="M9" s="146" t="s">
        <v>835</v>
      </c>
      <c r="N9" s="961"/>
      <c r="O9" s="961"/>
      <c r="P9" s="961"/>
    </row>
    <row r="10" spans="2:16" ht="13.5" thickBot="1">
      <c r="B10" s="545" t="s">
        <v>382</v>
      </c>
      <c r="C10" s="546" t="s">
        <v>836</v>
      </c>
      <c r="D10" s="545"/>
      <c r="E10" s="545"/>
      <c r="F10" s="545"/>
      <c r="G10" s="545"/>
      <c r="H10" s="545"/>
      <c r="I10" s="545"/>
      <c r="J10" s="545"/>
      <c r="K10" s="545"/>
      <c r="L10" s="545"/>
      <c r="M10" s="545"/>
      <c r="N10" s="545"/>
      <c r="O10" s="547"/>
      <c r="P10" s="547"/>
    </row>
    <row r="11" spans="2:16" ht="13.5" thickBot="1">
      <c r="B11" s="548"/>
      <c r="C11" s="549" t="s">
        <v>837</v>
      </c>
      <c r="D11" s="550">
        <v>7580176196.8199997</v>
      </c>
      <c r="E11" s="553">
        <v>0</v>
      </c>
      <c r="F11" s="553">
        <v>0</v>
      </c>
      <c r="G11" s="553">
        <v>0</v>
      </c>
      <c r="H11" s="553">
        <v>0</v>
      </c>
      <c r="I11" s="551">
        <v>7580176196.8199997</v>
      </c>
      <c r="J11" s="550">
        <v>434625530.06</v>
      </c>
      <c r="K11" s="553">
        <v>0</v>
      </c>
      <c r="L11" s="553">
        <v>0</v>
      </c>
      <c r="M11" s="550">
        <v>434625530.06</v>
      </c>
      <c r="N11" s="554">
        <v>5432819125.75</v>
      </c>
      <c r="O11" s="553">
        <v>100</v>
      </c>
      <c r="P11" s="555">
        <v>1.5</v>
      </c>
    </row>
    <row r="12" spans="2:16" s="171" customFormat="1" ht="13.5" thickBot="1">
      <c r="B12" s="552" t="s">
        <v>384</v>
      </c>
      <c r="C12" s="552" t="s">
        <v>56</v>
      </c>
      <c r="D12" s="552">
        <v>7580176196.8199997</v>
      </c>
      <c r="E12" s="766">
        <v>0</v>
      </c>
      <c r="F12" s="766">
        <v>0</v>
      </c>
      <c r="G12" s="766">
        <v>0</v>
      </c>
      <c r="H12" s="766">
        <v>0</v>
      </c>
      <c r="I12" s="552">
        <v>7580176196.8199997</v>
      </c>
      <c r="J12" s="552">
        <v>434625530.06</v>
      </c>
      <c r="K12" s="766">
        <v>0</v>
      </c>
      <c r="L12" s="766">
        <v>0</v>
      </c>
      <c r="M12" s="552">
        <v>434625530.06</v>
      </c>
      <c r="N12" s="767">
        <v>5432819125.75</v>
      </c>
      <c r="O12" s="552">
        <v>100</v>
      </c>
      <c r="P12" s="768"/>
    </row>
  </sheetData>
  <mergeCells count="9">
    <mergeCell ref="B6:C9"/>
    <mergeCell ref="N7:N9"/>
    <mergeCell ref="O7:O9"/>
    <mergeCell ref="P7:P9"/>
    <mergeCell ref="D7:E8"/>
    <mergeCell ref="F7:G8"/>
    <mergeCell ref="H7:H9"/>
    <mergeCell ref="I7:I9"/>
    <mergeCell ref="J7:M8"/>
  </mergeCells>
  <conditionalFormatting sqref="D10:H11 J10:N11">
    <cfRule type="cellIs" dxfId="12" priority="8" stopIfTrue="1" operator="lessThan">
      <formula>0</formula>
    </cfRule>
  </conditionalFormatting>
  <conditionalFormatting sqref="P12">
    <cfRule type="cellIs" dxfId="11" priority="7" stopIfTrue="1" operator="lessThan">
      <formula>0</formula>
    </cfRule>
  </conditionalFormatting>
  <conditionalFormatting sqref="O11">
    <cfRule type="cellIs" dxfId="10" priority="6" stopIfTrue="1" operator="lessThan">
      <formula>0</formula>
    </cfRule>
  </conditionalFormatting>
  <conditionalFormatting sqref="P11">
    <cfRule type="cellIs" dxfId="9" priority="5" stopIfTrue="1" operator="lessThan">
      <formula>0</formula>
    </cfRule>
  </conditionalFormatting>
  <conditionalFormatting sqref="I10:I11">
    <cfRule type="cellIs" dxfId="8" priority="4" stopIfTrue="1" operator="lessThan">
      <formula>0</formula>
    </cfRule>
  </conditionalFormatting>
  <conditionalFormatting sqref="B12">
    <cfRule type="cellIs" dxfId="7" priority="1" stopIfTrue="1" operator="lessThan">
      <formula>0</formula>
    </cfRule>
  </conditionalFormatting>
  <conditionalFormatting sqref="B10">
    <cfRule type="cellIs" dxfId="6" priority="3" stopIfTrue="1" operator="lessThan">
      <formula>0</formula>
    </cfRule>
  </conditionalFormatting>
  <conditionalFormatting sqref="C12:O12">
    <cfRule type="cellIs" dxfId="5" priority="2" stopIfTrue="1" operator="lessThan">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F70E4-D554-49C7-9310-F19E68FBB505}">
  <dimension ref="B2:H9"/>
  <sheetViews>
    <sheetView showGridLines="0" workbookViewId="0">
      <selection activeCell="M28" sqref="M28"/>
    </sheetView>
  </sheetViews>
  <sheetFormatPr defaultRowHeight="12.75"/>
  <cols>
    <col min="3" max="3" width="57.7109375" customWidth="1"/>
    <col min="4" max="4" width="16.7109375" customWidth="1"/>
  </cols>
  <sheetData>
    <row r="2" spans="2:8" s="708" customFormat="1"/>
    <row r="3" spans="2:8" ht="20.25">
      <c r="B3" s="359" t="s">
        <v>818</v>
      </c>
    </row>
    <row r="5" spans="2:8" ht="13.5" thickBot="1">
      <c r="B5" s="65"/>
      <c r="C5" s="65"/>
      <c r="D5" s="65"/>
    </row>
    <row r="6" spans="2:8" ht="13.5" thickBot="1">
      <c r="B6" s="65"/>
      <c r="C6" s="65"/>
      <c r="D6" s="240" t="s">
        <v>11</v>
      </c>
      <c r="G6" s="533"/>
      <c r="H6" s="534"/>
    </row>
    <row r="7" spans="2:8" ht="12.75" customHeight="1">
      <c r="B7" s="537">
        <v>1</v>
      </c>
      <c r="C7" s="538" t="s">
        <v>200</v>
      </c>
      <c r="D7" s="539">
        <v>6164466091.7220688</v>
      </c>
      <c r="G7" s="535"/>
      <c r="H7" s="534"/>
    </row>
    <row r="8" spans="2:8" ht="12.75" customHeight="1">
      <c r="B8" s="540">
        <v>2</v>
      </c>
      <c r="C8" s="536" t="s">
        <v>819</v>
      </c>
      <c r="D8" s="541">
        <v>1.4999999999999999E-2</v>
      </c>
      <c r="G8" s="534"/>
      <c r="H8" s="534"/>
    </row>
    <row r="9" spans="2:8" ht="12.75" customHeight="1" thickBot="1">
      <c r="B9" s="542">
        <v>3</v>
      </c>
      <c r="C9" s="543" t="s">
        <v>820</v>
      </c>
      <c r="D9" s="544">
        <v>92466991.375831023</v>
      </c>
    </row>
  </sheetData>
  <conditionalFormatting sqref="D7:D9">
    <cfRule type="cellIs" dxfId="4" priority="1" stopIfTrue="1" operator="less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E5AA-15A7-48BE-A0FD-9C6650407FB2}">
  <dimension ref="A1:F26"/>
  <sheetViews>
    <sheetView showGridLines="0" workbookViewId="0">
      <selection activeCell="L16" sqref="L16"/>
    </sheetView>
  </sheetViews>
  <sheetFormatPr defaultRowHeight="12.75"/>
  <cols>
    <col min="3" max="3" width="63.7109375" customWidth="1"/>
    <col min="4" max="4" width="21.140625" customWidth="1"/>
    <col min="5" max="6" width="16.42578125" bestFit="1" customWidth="1"/>
  </cols>
  <sheetData>
    <row r="1" spans="1:5">
      <c r="A1" s="731"/>
    </row>
    <row r="2" spans="1:5" s="708" customFormat="1">
      <c r="A2" s="731"/>
    </row>
    <row r="3" spans="1:5" ht="20.25">
      <c r="B3" s="962" t="s">
        <v>817</v>
      </c>
      <c r="C3" s="962"/>
      <c r="D3" s="14"/>
    </row>
    <row r="4" spans="1:5" ht="18.75">
      <c r="B4" s="14"/>
      <c r="C4" s="14"/>
      <c r="D4" s="14"/>
    </row>
    <row r="5" spans="1:5" ht="13.5" thickBot="1"/>
    <row r="6" spans="1:5" ht="15" customHeight="1" thickBot="1">
      <c r="B6" s="933"/>
      <c r="C6" s="954"/>
      <c r="D6" s="60" t="s">
        <v>11</v>
      </c>
    </row>
    <row r="7" spans="1:5" ht="25.15" customHeight="1" thickBot="1">
      <c r="B7" s="934"/>
      <c r="C7" s="955"/>
      <c r="D7" s="201" t="s">
        <v>258</v>
      </c>
    </row>
    <row r="8" spans="1:5" ht="13.5" thickBot="1">
      <c r="B8" s="448">
        <v>1</v>
      </c>
      <c r="C8" s="531" t="s">
        <v>259</v>
      </c>
      <c r="D8" s="769">
        <v>9688069851.8600006</v>
      </c>
      <c r="E8" s="1105">
        <v>10017724974.525801</v>
      </c>
    </row>
    <row r="9" spans="1:5" ht="21.75" thickBot="1">
      <c r="B9" s="448">
        <v>2</v>
      </c>
      <c r="C9" s="531" t="s">
        <v>260</v>
      </c>
      <c r="D9" s="769">
        <v>0</v>
      </c>
      <c r="E9" s="1106"/>
    </row>
    <row r="10" spans="1:5" ht="21.75" thickBot="1">
      <c r="B10" s="448">
        <v>3</v>
      </c>
      <c r="C10" s="531" t="s">
        <v>261</v>
      </c>
      <c r="D10" s="770">
        <v>0</v>
      </c>
      <c r="E10" s="1106"/>
    </row>
    <row r="11" spans="1:5" ht="21.75" thickBot="1">
      <c r="B11" s="448">
        <v>4</v>
      </c>
      <c r="C11" s="142" t="s">
        <v>262</v>
      </c>
      <c r="D11" s="770">
        <v>0</v>
      </c>
      <c r="E11" s="1106"/>
    </row>
    <row r="12" spans="1:5" ht="32.25" thickBot="1">
      <c r="B12" s="448">
        <v>5</v>
      </c>
      <c r="C12" s="532" t="s">
        <v>263</v>
      </c>
      <c r="D12" s="770">
        <v>0</v>
      </c>
      <c r="E12" s="1106"/>
    </row>
    <row r="13" spans="1:5" ht="21.75" thickBot="1">
      <c r="B13" s="448">
        <v>6</v>
      </c>
      <c r="C13" s="531" t="s">
        <v>264</v>
      </c>
      <c r="D13" s="770">
        <v>0</v>
      </c>
      <c r="E13" s="1106"/>
    </row>
    <row r="14" spans="1:5" ht="13.5" thickBot="1">
      <c r="B14" s="448">
        <v>7</v>
      </c>
      <c r="C14" s="531" t="s">
        <v>265</v>
      </c>
      <c r="D14" s="770">
        <v>0</v>
      </c>
      <c r="E14" s="1106"/>
    </row>
    <row r="15" spans="1:5" ht="13.5" thickBot="1">
      <c r="B15" s="448">
        <v>8</v>
      </c>
      <c r="C15" s="531" t="s">
        <v>266</v>
      </c>
      <c r="D15" s="771">
        <v>344931840.12</v>
      </c>
      <c r="E15" s="1106"/>
    </row>
    <row r="16" spans="1:5" ht="13.5" thickBot="1">
      <c r="B16" s="448">
        <v>9</v>
      </c>
      <c r="C16" s="531" t="s">
        <v>267</v>
      </c>
      <c r="D16" s="771">
        <v>304042650.32999998</v>
      </c>
      <c r="E16" s="1106"/>
    </row>
    <row r="17" spans="2:6" ht="21.75" thickBot="1">
      <c r="B17" s="448">
        <v>10</v>
      </c>
      <c r="C17" s="531" t="s">
        <v>268</v>
      </c>
      <c r="D17" s="772">
        <v>505106569.21200001</v>
      </c>
      <c r="E17" s="1106"/>
    </row>
    <row r="18" spans="2:6" ht="21.75" thickBot="1">
      <c r="B18" s="448">
        <v>11</v>
      </c>
      <c r="C18" s="532" t="s">
        <v>269</v>
      </c>
      <c r="D18" s="773">
        <v>0</v>
      </c>
      <c r="E18" s="1106"/>
    </row>
    <row r="19" spans="2:6" ht="21.75" thickBot="1">
      <c r="B19" s="448" t="s">
        <v>270</v>
      </c>
      <c r="C19" s="532" t="s">
        <v>271</v>
      </c>
      <c r="D19" s="774">
        <v>0</v>
      </c>
      <c r="E19" s="1106"/>
    </row>
    <row r="20" spans="2:6" ht="21.75" thickBot="1">
      <c r="B20" s="448" t="s">
        <v>272</v>
      </c>
      <c r="C20" s="532" t="s">
        <v>273</v>
      </c>
      <c r="D20" s="774">
        <v>0</v>
      </c>
      <c r="E20" s="1106"/>
    </row>
    <row r="21" spans="2:6" ht="13.5" thickBot="1">
      <c r="B21" s="448">
        <v>12</v>
      </c>
      <c r="C21" s="531" t="s">
        <v>274</v>
      </c>
      <c r="D21" s="772"/>
      <c r="E21" s="1106"/>
    </row>
    <row r="22" spans="2:6" ht="13.5" thickBot="1">
      <c r="B22" s="868">
        <v>13</v>
      </c>
      <c r="C22" s="869" t="s">
        <v>815</v>
      </c>
      <c r="D22" s="870">
        <f>SUM(D8:D21)</f>
        <v>10842150911.522001</v>
      </c>
      <c r="E22" s="1105">
        <v>10842150911.522001</v>
      </c>
      <c r="F22" s="144"/>
    </row>
    <row r="23" spans="2:6">
      <c r="D23" s="163"/>
    </row>
    <row r="24" spans="2:6">
      <c r="D24" s="164"/>
    </row>
    <row r="26" spans="2:6">
      <c r="D26" s="143"/>
    </row>
  </sheetData>
  <mergeCells count="2">
    <mergeCell ref="B3:C3"/>
    <mergeCell ref="B6:C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96B3-7AD1-47E7-B210-1A73003AC1D6}">
  <dimension ref="A1:E96"/>
  <sheetViews>
    <sheetView showGridLines="0" topLeftCell="A43" workbookViewId="0">
      <selection activeCell="G55" sqref="G55"/>
    </sheetView>
  </sheetViews>
  <sheetFormatPr defaultRowHeight="12.75"/>
  <cols>
    <col min="3" max="3" width="58.7109375" customWidth="1"/>
    <col min="4" max="4" width="17.85546875" customWidth="1"/>
    <col min="5" max="5" width="19.5703125" customWidth="1"/>
  </cols>
  <sheetData>
    <row r="1" spans="1:5">
      <c r="A1" s="731"/>
    </row>
    <row r="3" spans="1:5" ht="20.25">
      <c r="B3" s="494" t="s">
        <v>814</v>
      </c>
    </row>
    <row r="4" spans="1:5" ht="13.5" thickBot="1">
      <c r="B4" s="10"/>
    </row>
    <row r="5" spans="1:5" ht="28.9" customHeight="1" thickBot="1">
      <c r="B5" s="933"/>
      <c r="C5" s="954"/>
      <c r="D5" s="969" t="s">
        <v>275</v>
      </c>
      <c r="E5" s="970"/>
    </row>
    <row r="6" spans="1:5" ht="13.5" thickBot="1">
      <c r="B6" s="933"/>
      <c r="C6" s="954"/>
      <c r="D6" s="727" t="s">
        <v>11</v>
      </c>
      <c r="E6" s="727" t="s">
        <v>12</v>
      </c>
    </row>
    <row r="7" spans="1:5" ht="13.5" thickBot="1">
      <c r="B7" s="977"/>
      <c r="C7" s="978"/>
      <c r="D7" s="147" t="s">
        <v>18</v>
      </c>
      <c r="E7" s="147" t="s">
        <v>19</v>
      </c>
    </row>
    <row r="8" spans="1:5" ht="13.5" thickBot="1">
      <c r="B8" s="971" t="s">
        <v>276</v>
      </c>
      <c r="C8" s="972"/>
      <c r="D8" s="972"/>
      <c r="E8" s="973"/>
    </row>
    <row r="9" spans="1:5" ht="25.15" customHeight="1" thickBot="1">
      <c r="B9" s="495">
        <v>1</v>
      </c>
      <c r="C9" s="496" t="s">
        <v>277</v>
      </c>
      <c r="D9" s="148">
        <v>9688069851.8600006</v>
      </c>
      <c r="E9" s="148">
        <v>9294525043.4599991</v>
      </c>
    </row>
    <row r="10" spans="1:5" ht="25.15" customHeight="1" thickBot="1">
      <c r="B10" s="497">
        <v>2</v>
      </c>
      <c r="C10" s="496" t="s">
        <v>278</v>
      </c>
      <c r="D10" s="149">
        <v>0</v>
      </c>
      <c r="E10" s="149">
        <v>0</v>
      </c>
    </row>
    <row r="11" spans="1:5" ht="25.15" customHeight="1" thickBot="1">
      <c r="B11" s="497">
        <v>3</v>
      </c>
      <c r="C11" s="496" t="s">
        <v>279</v>
      </c>
      <c r="D11" s="149">
        <v>0</v>
      </c>
      <c r="E11" s="149">
        <v>0</v>
      </c>
    </row>
    <row r="12" spans="1:5" ht="25.15" customHeight="1" thickBot="1">
      <c r="B12" s="497">
        <v>4</v>
      </c>
      <c r="C12" s="496" t="s">
        <v>280</v>
      </c>
      <c r="D12" s="149">
        <v>0</v>
      </c>
      <c r="E12" s="149">
        <v>0</v>
      </c>
    </row>
    <row r="13" spans="1:5" ht="25.15" customHeight="1" thickBot="1">
      <c r="B13" s="497">
        <v>5</v>
      </c>
      <c r="C13" s="498" t="s">
        <v>281</v>
      </c>
      <c r="D13" s="149">
        <v>0</v>
      </c>
      <c r="E13" s="149">
        <v>0</v>
      </c>
    </row>
    <row r="14" spans="1:5" ht="25.15" customHeight="1" thickBot="1">
      <c r="B14" s="495">
        <v>6</v>
      </c>
      <c r="C14" s="496" t="s">
        <v>282</v>
      </c>
      <c r="D14" s="149">
        <v>0</v>
      </c>
      <c r="E14" s="149">
        <v>0</v>
      </c>
    </row>
    <row r="15" spans="1:5" ht="25.15" customHeight="1" thickBot="1">
      <c r="B15" s="499">
        <v>7</v>
      </c>
      <c r="C15" s="500" t="s">
        <v>283</v>
      </c>
      <c r="D15" s="151">
        <v>9688069851.8600006</v>
      </c>
      <c r="E15" s="151">
        <v>9294525043.4599991</v>
      </c>
    </row>
    <row r="16" spans="1:5" ht="25.15" customHeight="1" thickBot="1">
      <c r="B16" s="971" t="s">
        <v>284</v>
      </c>
      <c r="C16" s="972"/>
      <c r="D16" s="972"/>
      <c r="E16" s="973"/>
    </row>
    <row r="17" spans="2:5" ht="25.15" customHeight="1" thickBot="1">
      <c r="B17" s="501">
        <v>8</v>
      </c>
      <c r="C17" s="502" t="s">
        <v>285</v>
      </c>
      <c r="D17" s="503">
        <v>0</v>
      </c>
      <c r="E17" s="503">
        <v>0</v>
      </c>
    </row>
    <row r="18" spans="2:5" ht="25.15" customHeight="1" thickBot="1">
      <c r="B18" s="501" t="s">
        <v>286</v>
      </c>
      <c r="C18" s="504" t="s">
        <v>287</v>
      </c>
      <c r="D18" s="503">
        <v>0</v>
      </c>
      <c r="E18" s="503">
        <v>0</v>
      </c>
    </row>
    <row r="19" spans="2:5" ht="25.15" customHeight="1" thickBot="1">
      <c r="B19" s="501">
        <v>9</v>
      </c>
      <c r="C19" s="496" t="s">
        <v>288</v>
      </c>
      <c r="D19" s="503">
        <v>0</v>
      </c>
      <c r="E19" s="503">
        <v>0</v>
      </c>
    </row>
    <row r="20" spans="2:5" ht="25.15" customHeight="1" thickBot="1">
      <c r="B20" s="501" t="s">
        <v>289</v>
      </c>
      <c r="C20" s="505" t="s">
        <v>290</v>
      </c>
      <c r="D20" s="503">
        <v>0</v>
      </c>
      <c r="E20" s="503">
        <v>0</v>
      </c>
    </row>
    <row r="21" spans="2:5" ht="25.15" customHeight="1" thickBot="1">
      <c r="B21" s="501" t="s">
        <v>291</v>
      </c>
      <c r="C21" s="506" t="s">
        <v>292</v>
      </c>
      <c r="D21" s="507">
        <v>344931840.12</v>
      </c>
      <c r="E21" s="508">
        <v>182539506.15000001</v>
      </c>
    </row>
    <row r="22" spans="2:5" ht="25.15" customHeight="1" thickBot="1">
      <c r="B22" s="509">
        <v>10</v>
      </c>
      <c r="C22" s="510" t="s">
        <v>293</v>
      </c>
      <c r="D22" s="503">
        <v>0</v>
      </c>
      <c r="E22" s="503">
        <v>0</v>
      </c>
    </row>
    <row r="23" spans="2:5" ht="25.15" customHeight="1" thickBot="1">
      <c r="B23" s="509" t="s">
        <v>294</v>
      </c>
      <c r="C23" s="511" t="s">
        <v>295</v>
      </c>
      <c r="D23" s="503">
        <v>0</v>
      </c>
      <c r="E23" s="503">
        <v>0</v>
      </c>
    </row>
    <row r="24" spans="2:5" ht="25.15" customHeight="1" thickBot="1">
      <c r="B24" s="509" t="s">
        <v>296</v>
      </c>
      <c r="C24" s="152" t="s">
        <v>297</v>
      </c>
      <c r="D24" s="503">
        <v>0</v>
      </c>
      <c r="E24" s="503">
        <v>0</v>
      </c>
    </row>
    <row r="25" spans="2:5" ht="25.15" customHeight="1" thickBot="1">
      <c r="B25" s="501">
        <v>11</v>
      </c>
      <c r="C25" s="496" t="s">
        <v>298</v>
      </c>
      <c r="D25" s="503">
        <v>0</v>
      </c>
      <c r="E25" s="503">
        <v>0</v>
      </c>
    </row>
    <row r="26" spans="2:5" ht="25.15" customHeight="1" thickBot="1">
      <c r="B26" s="501">
        <v>12</v>
      </c>
      <c r="C26" s="496" t="s">
        <v>299</v>
      </c>
      <c r="D26" s="503">
        <v>0</v>
      </c>
      <c r="E26" s="503">
        <v>0</v>
      </c>
    </row>
    <row r="27" spans="2:5" ht="25.15" customHeight="1" thickBot="1">
      <c r="B27" s="153">
        <v>13</v>
      </c>
      <c r="C27" s="512" t="s">
        <v>300</v>
      </c>
      <c r="D27" s="151">
        <f>D21</f>
        <v>344931840.12</v>
      </c>
      <c r="E27" s="151">
        <v>182539506.15000001</v>
      </c>
    </row>
    <row r="28" spans="2:5" ht="25.15" customHeight="1" thickBot="1">
      <c r="B28" s="974" t="s">
        <v>301</v>
      </c>
      <c r="C28" s="975"/>
      <c r="D28" s="975"/>
      <c r="E28" s="976"/>
    </row>
    <row r="29" spans="2:5" ht="25.15" customHeight="1" thickBot="1">
      <c r="B29" s="495">
        <v>14</v>
      </c>
      <c r="C29" s="496" t="s">
        <v>302</v>
      </c>
      <c r="D29" s="513">
        <v>304042650.32999998</v>
      </c>
      <c r="E29" s="513">
        <v>881825619.99000001</v>
      </c>
    </row>
    <row r="30" spans="2:5" ht="25.15" customHeight="1" thickBot="1">
      <c r="B30" s="495">
        <v>15</v>
      </c>
      <c r="C30" s="496" t="s">
        <v>303</v>
      </c>
      <c r="D30" s="513">
        <v>0</v>
      </c>
      <c r="E30" s="513">
        <v>0</v>
      </c>
    </row>
    <row r="31" spans="2:5" ht="25.15" customHeight="1" thickBot="1">
      <c r="B31" s="495">
        <v>16</v>
      </c>
      <c r="C31" s="496" t="s">
        <v>304</v>
      </c>
      <c r="D31" s="513">
        <v>0</v>
      </c>
      <c r="E31" s="513">
        <v>0</v>
      </c>
    </row>
    <row r="32" spans="2:5" ht="25.15" customHeight="1" thickBot="1">
      <c r="B32" s="501" t="s">
        <v>305</v>
      </c>
      <c r="C32" s="496" t="s">
        <v>306</v>
      </c>
      <c r="D32" s="513">
        <v>0</v>
      </c>
      <c r="E32" s="513">
        <v>0</v>
      </c>
    </row>
    <row r="33" spans="2:5" ht="25.15" customHeight="1" thickBot="1">
      <c r="B33" s="501">
        <v>17</v>
      </c>
      <c r="C33" s="496" t="s">
        <v>307</v>
      </c>
      <c r="D33" s="513">
        <v>0</v>
      </c>
      <c r="E33" s="513">
        <v>0</v>
      </c>
    </row>
    <row r="34" spans="2:5" ht="25.15" customHeight="1" thickBot="1">
      <c r="B34" s="501" t="s">
        <v>31</v>
      </c>
      <c r="C34" s="496" t="s">
        <v>308</v>
      </c>
      <c r="D34" s="513">
        <v>0</v>
      </c>
      <c r="E34" s="513">
        <v>0</v>
      </c>
    </row>
    <row r="35" spans="2:5" ht="25.15" customHeight="1" thickBot="1">
      <c r="B35" s="153">
        <v>18</v>
      </c>
      <c r="C35" s="512" t="s">
        <v>309</v>
      </c>
      <c r="D35" s="159">
        <f>D29</f>
        <v>304042650.32999998</v>
      </c>
      <c r="E35" s="159">
        <v>881825619.99000001</v>
      </c>
    </row>
    <row r="36" spans="2:5" ht="25.15" customHeight="1" thickBot="1">
      <c r="B36" s="971" t="s">
        <v>310</v>
      </c>
      <c r="C36" s="972"/>
      <c r="D36" s="972"/>
      <c r="E36" s="973"/>
    </row>
    <row r="37" spans="2:5" ht="25.15" customHeight="1" thickBot="1">
      <c r="B37" s="495">
        <v>19</v>
      </c>
      <c r="C37" s="496" t="s">
        <v>311</v>
      </c>
      <c r="D37" s="514">
        <v>2314251976.3200002</v>
      </c>
      <c r="E37" s="508">
        <v>2182526012.2199998</v>
      </c>
    </row>
    <row r="38" spans="2:5" ht="25.15" customHeight="1" thickBot="1">
      <c r="B38" s="495">
        <v>20</v>
      </c>
      <c r="C38" s="496" t="s">
        <v>312</v>
      </c>
      <c r="D38" s="507">
        <f>D40-D37</f>
        <v>-1809145407.1080003</v>
      </c>
      <c r="E38" s="507">
        <f>E40-E37</f>
        <v>-1696644353.0459998</v>
      </c>
    </row>
    <row r="39" spans="2:5" ht="25.15" customHeight="1" thickBot="1">
      <c r="B39" s="495">
        <v>21</v>
      </c>
      <c r="C39" s="154" t="s">
        <v>313</v>
      </c>
      <c r="D39" s="515">
        <v>0</v>
      </c>
      <c r="E39" s="515">
        <v>0</v>
      </c>
    </row>
    <row r="40" spans="2:5" ht="25.15" customHeight="1" thickBot="1">
      <c r="B40" s="153">
        <v>22</v>
      </c>
      <c r="C40" s="512" t="s">
        <v>314</v>
      </c>
      <c r="D40" s="151">
        <v>505106569.21200001</v>
      </c>
      <c r="E40" s="155">
        <v>485881659.17400002</v>
      </c>
    </row>
    <row r="41" spans="2:5" ht="25.15" customHeight="1" thickBot="1">
      <c r="B41" s="966" t="s">
        <v>315</v>
      </c>
      <c r="C41" s="967"/>
      <c r="D41" s="967"/>
      <c r="E41" s="968"/>
    </row>
    <row r="42" spans="2:5" ht="25.15" customHeight="1" thickBot="1">
      <c r="B42" s="501" t="s">
        <v>32</v>
      </c>
      <c r="C42" s="496" t="s">
        <v>316</v>
      </c>
      <c r="D42" s="503">
        <v>0</v>
      </c>
      <c r="E42" s="503">
        <v>0</v>
      </c>
    </row>
    <row r="43" spans="2:5" ht="25.15" customHeight="1" thickBot="1">
      <c r="B43" s="501" t="s">
        <v>317</v>
      </c>
      <c r="C43" s="496" t="s">
        <v>318</v>
      </c>
      <c r="D43" s="503">
        <v>0</v>
      </c>
      <c r="E43" s="503">
        <v>0</v>
      </c>
    </row>
    <row r="44" spans="2:5" ht="25.15" customHeight="1" thickBot="1">
      <c r="B44" s="516" t="s">
        <v>319</v>
      </c>
      <c r="C44" s="504" t="s">
        <v>320</v>
      </c>
      <c r="D44" s="503">
        <v>0</v>
      </c>
      <c r="E44" s="503">
        <v>0</v>
      </c>
    </row>
    <row r="45" spans="2:5" ht="25.15" customHeight="1" thickBot="1">
      <c r="B45" s="516" t="s">
        <v>321</v>
      </c>
      <c r="C45" s="504" t="s">
        <v>322</v>
      </c>
      <c r="D45" s="503">
        <v>0</v>
      </c>
      <c r="E45" s="503">
        <v>0</v>
      </c>
    </row>
    <row r="46" spans="2:5" ht="25.15" customHeight="1" thickBot="1">
      <c r="B46" s="516" t="s">
        <v>323</v>
      </c>
      <c r="C46" s="517" t="s">
        <v>324</v>
      </c>
      <c r="D46" s="503">
        <v>0</v>
      </c>
      <c r="E46" s="503">
        <v>0</v>
      </c>
    </row>
    <row r="47" spans="2:5" ht="25.15" customHeight="1" thickBot="1">
      <c r="B47" s="516" t="s">
        <v>325</v>
      </c>
      <c r="C47" s="504" t="s">
        <v>326</v>
      </c>
      <c r="D47" s="503">
        <v>0</v>
      </c>
      <c r="E47" s="503">
        <v>0</v>
      </c>
    </row>
    <row r="48" spans="2:5" ht="25.15" customHeight="1" thickBot="1">
      <c r="B48" s="516" t="s">
        <v>327</v>
      </c>
      <c r="C48" s="504" t="s">
        <v>328</v>
      </c>
      <c r="D48" s="503">
        <v>0</v>
      </c>
      <c r="E48" s="503">
        <v>0</v>
      </c>
    </row>
    <row r="49" spans="2:5" ht="25.15" customHeight="1" thickBot="1">
      <c r="B49" s="516" t="s">
        <v>329</v>
      </c>
      <c r="C49" s="504" t="s">
        <v>330</v>
      </c>
      <c r="D49" s="503">
        <v>0</v>
      </c>
      <c r="E49" s="503">
        <v>0</v>
      </c>
    </row>
    <row r="50" spans="2:5" ht="25.15" customHeight="1" thickBot="1">
      <c r="B50" s="516" t="s">
        <v>331</v>
      </c>
      <c r="C50" s="504" t="s">
        <v>332</v>
      </c>
      <c r="D50" s="503">
        <v>0</v>
      </c>
      <c r="E50" s="503">
        <v>0</v>
      </c>
    </row>
    <row r="51" spans="2:5" ht="25.15" customHeight="1" thickBot="1">
      <c r="B51" s="516" t="s">
        <v>333</v>
      </c>
      <c r="C51" s="504" t="s">
        <v>334</v>
      </c>
      <c r="D51" s="503">
        <v>0</v>
      </c>
      <c r="E51" s="503">
        <v>0</v>
      </c>
    </row>
    <row r="52" spans="2:5" ht="25.15" customHeight="1" thickBot="1">
      <c r="B52" s="518" t="s">
        <v>335</v>
      </c>
      <c r="C52" s="160" t="s">
        <v>336</v>
      </c>
      <c r="D52" s="156">
        <v>0</v>
      </c>
      <c r="E52" s="156">
        <v>0</v>
      </c>
    </row>
    <row r="53" spans="2:5" ht="25.15" customHeight="1" thickBot="1">
      <c r="B53" s="963" t="s">
        <v>337</v>
      </c>
      <c r="C53" s="964"/>
      <c r="D53" s="964"/>
      <c r="E53" s="965"/>
    </row>
    <row r="54" spans="2:5" ht="25.15" customHeight="1" thickBot="1">
      <c r="B54" s="495">
        <v>23</v>
      </c>
      <c r="C54" s="519" t="s">
        <v>203</v>
      </c>
      <c r="D54" s="514">
        <v>1088725166.8599014</v>
      </c>
      <c r="E54" s="520">
        <v>1046098933.7421347</v>
      </c>
    </row>
    <row r="55" spans="2:5" ht="25.15" customHeight="1" thickBot="1">
      <c r="B55" s="521">
        <v>24</v>
      </c>
      <c r="C55" s="522" t="s">
        <v>815</v>
      </c>
      <c r="D55" s="523">
        <f>D15+D27+D35+D40</f>
        <v>10842150911.522001</v>
      </c>
      <c r="E55" s="523">
        <v>10844771828.773998</v>
      </c>
    </row>
    <row r="56" spans="2:5" ht="25.15" customHeight="1" thickBot="1">
      <c r="B56" s="963" t="s">
        <v>338</v>
      </c>
      <c r="C56" s="964"/>
      <c r="D56" s="964"/>
      <c r="E56" s="965"/>
    </row>
    <row r="57" spans="2:5" ht="25.15" customHeight="1" thickBot="1">
      <c r="B57" s="495">
        <v>25</v>
      </c>
      <c r="C57" s="161" t="s">
        <v>339</v>
      </c>
      <c r="D57" s="524">
        <f>D54/D55</f>
        <v>0.10041597610515718</v>
      </c>
      <c r="E57" s="524">
        <v>9.6500000000000002E-2</v>
      </c>
    </row>
    <row r="58" spans="2:5" ht="25.15" customHeight="1" thickBot="1">
      <c r="B58" s="501" t="s">
        <v>340</v>
      </c>
      <c r="C58" s="496" t="s">
        <v>341</v>
      </c>
      <c r="D58" s="524">
        <f>D57</f>
        <v>0.10041597610515718</v>
      </c>
      <c r="E58" s="525">
        <v>9.6500000000000002E-2</v>
      </c>
    </row>
    <row r="59" spans="2:5" ht="25.15" customHeight="1" thickBot="1">
      <c r="B59" s="501" t="s">
        <v>342</v>
      </c>
      <c r="C59" s="154" t="s">
        <v>343</v>
      </c>
      <c r="D59" s="524">
        <f>D58</f>
        <v>0.10041597610515718</v>
      </c>
      <c r="E59" s="525">
        <v>9.6500000000000002E-2</v>
      </c>
    </row>
    <row r="60" spans="2:5" ht="25.15" customHeight="1" thickBot="1">
      <c r="B60" s="501">
        <v>26</v>
      </c>
      <c r="C60" s="496" t="s">
        <v>344</v>
      </c>
      <c r="D60" s="526">
        <v>0.03</v>
      </c>
      <c r="E60" s="527">
        <v>0.03</v>
      </c>
    </row>
    <row r="61" spans="2:5" ht="25.15" customHeight="1" thickBot="1">
      <c r="B61" s="501" t="s">
        <v>34</v>
      </c>
      <c r="C61" s="496" t="s">
        <v>345</v>
      </c>
      <c r="D61" s="528">
        <v>0</v>
      </c>
      <c r="E61" s="529">
        <v>0</v>
      </c>
    </row>
    <row r="62" spans="2:5" ht="25.15" customHeight="1" thickBot="1">
      <c r="B62" s="501" t="s">
        <v>346</v>
      </c>
      <c r="C62" s="496" t="s">
        <v>347</v>
      </c>
      <c r="D62" s="528">
        <v>0</v>
      </c>
      <c r="E62" s="529">
        <v>0</v>
      </c>
    </row>
    <row r="63" spans="2:5" ht="25.15" customHeight="1" thickBot="1">
      <c r="B63" s="501">
        <v>27</v>
      </c>
      <c r="C63" s="154" t="s">
        <v>348</v>
      </c>
      <c r="D63" s="528">
        <v>0</v>
      </c>
      <c r="E63" s="529">
        <v>0</v>
      </c>
    </row>
    <row r="64" spans="2:5" ht="25.15" customHeight="1" thickBot="1">
      <c r="B64" s="157" t="s">
        <v>349</v>
      </c>
      <c r="C64" s="154" t="s">
        <v>350</v>
      </c>
      <c r="D64" s="162">
        <v>0.03</v>
      </c>
      <c r="E64" s="162">
        <v>0.03</v>
      </c>
    </row>
    <row r="65" spans="2:5" ht="25.15" customHeight="1" thickBot="1">
      <c r="B65" s="966" t="s">
        <v>351</v>
      </c>
      <c r="C65" s="967"/>
      <c r="D65" s="967"/>
      <c r="E65" s="968"/>
    </row>
    <row r="66" spans="2:5" ht="25.15" customHeight="1" thickBot="1">
      <c r="B66" s="157" t="s">
        <v>352</v>
      </c>
      <c r="C66" s="154" t="s">
        <v>353</v>
      </c>
      <c r="D66" s="158"/>
      <c r="E66" s="150"/>
    </row>
    <row r="67" spans="2:5" ht="25.15" customHeight="1" thickBot="1">
      <c r="B67" s="963" t="s">
        <v>354</v>
      </c>
      <c r="C67" s="964"/>
      <c r="D67" s="964"/>
      <c r="E67" s="965"/>
    </row>
    <row r="68" spans="2:5" ht="32.25" thickBot="1">
      <c r="B68" s="501">
        <v>28</v>
      </c>
      <c r="C68" s="496" t="s">
        <v>816</v>
      </c>
      <c r="D68" s="514">
        <v>1317165435.2273922</v>
      </c>
      <c r="E68" s="508">
        <v>1091046667.7779353</v>
      </c>
    </row>
    <row r="69" spans="2:5" ht="32.25" thickBot="1">
      <c r="B69" s="501">
        <v>29</v>
      </c>
      <c r="C69" s="496" t="s">
        <v>355</v>
      </c>
      <c r="D69" s="507">
        <f>D29+D30</f>
        <v>304042650.32999998</v>
      </c>
      <c r="E69" s="507">
        <v>881825619.99000001</v>
      </c>
    </row>
    <row r="70" spans="2:5" ht="25.15" customHeight="1" thickBot="1">
      <c r="B70" s="157">
        <v>30</v>
      </c>
      <c r="C70" s="154" t="s">
        <v>356</v>
      </c>
      <c r="D70" s="530">
        <f>D55+D68</f>
        <v>12159316346.749393</v>
      </c>
      <c r="E70" s="530">
        <f>E55+E68</f>
        <v>11935818496.551933</v>
      </c>
    </row>
    <row r="71" spans="2:5" ht="53.25" thickBot="1">
      <c r="B71" s="157" t="s">
        <v>357</v>
      </c>
      <c r="C71" s="154" t="s">
        <v>358</v>
      </c>
      <c r="D71" s="530">
        <f>D55-D68</f>
        <v>9524985476.2946091</v>
      </c>
      <c r="E71" s="530">
        <f>E55-E68</f>
        <v>9753725160.9960632</v>
      </c>
    </row>
    <row r="72" spans="2:5" ht="53.25" thickBot="1">
      <c r="B72" s="501">
        <v>31</v>
      </c>
      <c r="C72" s="496" t="s">
        <v>359</v>
      </c>
      <c r="D72" s="524">
        <f>D54/D70</f>
        <v>8.9538353622237596E-2</v>
      </c>
      <c r="E72" s="524">
        <f>E54/E70</f>
        <v>8.7643669685856559E-2</v>
      </c>
    </row>
    <row r="73" spans="2:5" ht="53.25" thickBot="1">
      <c r="B73" s="501" t="s">
        <v>360</v>
      </c>
      <c r="C73" s="496" t="s">
        <v>361</v>
      </c>
      <c r="D73" s="524">
        <f>D54/D71</f>
        <v>0.11430202907599972</v>
      </c>
      <c r="E73" s="524">
        <f>E54/E71</f>
        <v>0.10725122109502885</v>
      </c>
    </row>
    <row r="74" spans="2:5" ht="19.899999999999999" customHeight="1"/>
    <row r="75" spans="2:5" ht="19.899999999999999" customHeight="1"/>
    <row r="76" spans="2:5" ht="19.899999999999999" customHeight="1"/>
    <row r="77" spans="2:5" ht="19.899999999999999" customHeight="1"/>
    <row r="78" spans="2:5" ht="19.899999999999999" customHeight="1"/>
    <row r="79" spans="2:5" ht="19.899999999999999" customHeight="1"/>
    <row r="80" spans="2:5"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row r="88" ht="19.899999999999999" customHeight="1"/>
    <row r="89" ht="19.899999999999999" customHeight="1"/>
    <row r="90" ht="19.899999999999999" customHeight="1"/>
    <row r="91" ht="19.899999999999999" customHeight="1"/>
    <row r="92" ht="19.899999999999999" customHeight="1"/>
    <row r="93" ht="19.899999999999999" customHeight="1"/>
    <row r="94" ht="19.899999999999999" customHeight="1"/>
    <row r="95" ht="19.899999999999999" customHeight="1"/>
    <row r="96" ht="19.899999999999999" customHeight="1"/>
  </sheetData>
  <mergeCells count="11">
    <mergeCell ref="B67:E67"/>
    <mergeCell ref="B53:E53"/>
    <mergeCell ref="B56:E56"/>
    <mergeCell ref="B65:E65"/>
    <mergeCell ref="D5:E5"/>
    <mergeCell ref="B36:E36"/>
    <mergeCell ref="B8:E8"/>
    <mergeCell ref="B16:E16"/>
    <mergeCell ref="B28:E28"/>
    <mergeCell ref="B41:E41"/>
    <mergeCell ref="B5:C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00844-9F50-403C-B5B5-984750F35879}">
  <dimension ref="B3:P18"/>
  <sheetViews>
    <sheetView showGridLines="0" workbookViewId="0">
      <selection activeCell="C7" sqref="C7"/>
    </sheetView>
  </sheetViews>
  <sheetFormatPr defaultRowHeight="12.75"/>
  <cols>
    <col min="3" max="3" width="61" bestFit="1" customWidth="1"/>
    <col min="4" max="4" width="25.42578125" customWidth="1"/>
  </cols>
  <sheetData>
    <row r="3" spans="2:16" ht="20.25">
      <c r="B3" s="979" t="s">
        <v>813</v>
      </c>
      <c r="C3" s="979"/>
      <c r="D3" s="979"/>
      <c r="E3" s="979"/>
      <c r="F3" s="979"/>
      <c r="G3" s="979"/>
      <c r="H3" s="979"/>
      <c r="I3" s="979"/>
      <c r="J3" s="979"/>
      <c r="K3" s="979"/>
      <c r="L3" s="979"/>
      <c r="M3" s="979"/>
      <c r="N3" s="979"/>
      <c r="O3" s="979"/>
      <c r="P3" s="979"/>
    </row>
    <row r="4" spans="2:16" ht="19.899999999999999" customHeight="1" thickBot="1">
      <c r="B4" s="493"/>
      <c r="C4" s="493"/>
      <c r="D4" s="493"/>
    </row>
    <row r="5" spans="2:16" ht="13.5" thickBot="1">
      <c r="B5" s="65"/>
      <c r="C5" s="65"/>
      <c r="D5" s="60" t="s">
        <v>11</v>
      </c>
    </row>
    <row r="6" spans="2:16" ht="21" thickBot="1">
      <c r="B6" s="65"/>
      <c r="C6" s="65"/>
      <c r="D6" s="487" t="s">
        <v>275</v>
      </c>
    </row>
    <row r="7" spans="2:16" ht="25.15" customHeight="1" thickBot="1">
      <c r="B7" s="488" t="s">
        <v>362</v>
      </c>
      <c r="C7" s="488" t="s">
        <v>363</v>
      </c>
      <c r="D7" s="165">
        <f>D8+D9</f>
        <v>9688069851.8600006</v>
      </c>
    </row>
    <row r="8" spans="2:16" ht="25.15" customHeight="1" thickBot="1">
      <c r="B8" s="489" t="s">
        <v>364</v>
      </c>
      <c r="C8" s="490" t="s">
        <v>365</v>
      </c>
      <c r="D8" s="166">
        <v>0</v>
      </c>
    </row>
    <row r="9" spans="2:16" ht="25.15" customHeight="1" thickBot="1">
      <c r="B9" s="489" t="s">
        <v>366</v>
      </c>
      <c r="C9" s="491" t="s">
        <v>367</v>
      </c>
      <c r="D9" s="165">
        <f>D10+D11+D12+D13+D14+D15+D16+D17+D18</f>
        <v>9688069851.8600006</v>
      </c>
    </row>
    <row r="10" spans="2:16" ht="25.15" customHeight="1" thickBot="1">
      <c r="B10" s="489" t="s">
        <v>368</v>
      </c>
      <c r="C10" s="490" t="s">
        <v>369</v>
      </c>
      <c r="D10" s="166">
        <v>51856442.710000001</v>
      </c>
    </row>
    <row r="11" spans="2:16" ht="25.15" customHeight="1" thickBot="1">
      <c r="B11" s="489" t="s">
        <v>370</v>
      </c>
      <c r="C11" s="490" t="s">
        <v>371</v>
      </c>
      <c r="D11" s="166">
        <v>2249516625.5</v>
      </c>
    </row>
    <row r="12" spans="2:16" ht="25.15" customHeight="1" thickBot="1">
      <c r="B12" s="489" t="s">
        <v>372</v>
      </c>
      <c r="C12" s="492" t="s">
        <v>373</v>
      </c>
      <c r="D12" s="166">
        <v>147633059.46000001</v>
      </c>
    </row>
    <row r="13" spans="2:16" ht="25.15" customHeight="1" thickBot="1">
      <c r="B13" s="489" t="s">
        <v>27</v>
      </c>
      <c r="C13" s="490" t="s">
        <v>374</v>
      </c>
      <c r="D13" s="166">
        <v>19511062.34</v>
      </c>
    </row>
    <row r="14" spans="2:16" ht="25.15" customHeight="1" thickBot="1">
      <c r="B14" s="489" t="s">
        <v>28</v>
      </c>
      <c r="C14" s="490" t="s">
        <v>375</v>
      </c>
      <c r="D14" s="166">
        <v>3121684677.8200002</v>
      </c>
    </row>
    <row r="15" spans="2:16" ht="25.15" customHeight="1" thickBot="1">
      <c r="B15" s="489" t="s">
        <v>29</v>
      </c>
      <c r="C15" s="490" t="s">
        <v>376</v>
      </c>
      <c r="D15" s="166">
        <v>1896797418.46</v>
      </c>
    </row>
    <row r="16" spans="2:16" ht="25.15" customHeight="1" thickBot="1">
      <c r="B16" s="489" t="s">
        <v>30</v>
      </c>
      <c r="C16" s="492" t="s">
        <v>377</v>
      </c>
      <c r="D16" s="166">
        <v>1706268817.0899999</v>
      </c>
    </row>
    <row r="17" spans="2:4" ht="25.15" customHeight="1" thickBot="1">
      <c r="B17" s="489" t="s">
        <v>378</v>
      </c>
      <c r="C17" s="490" t="s">
        <v>379</v>
      </c>
      <c r="D17" s="166">
        <v>48524861.450000003</v>
      </c>
    </row>
    <row r="18" spans="2:4" ht="25.15" customHeight="1" thickBot="1">
      <c r="B18" s="489" t="s">
        <v>380</v>
      </c>
      <c r="C18" s="490" t="s">
        <v>381</v>
      </c>
      <c r="D18" s="166">
        <v>446276887.02999997</v>
      </c>
    </row>
  </sheetData>
  <mergeCells count="1">
    <mergeCell ref="B3:P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1274-247C-455E-8631-04B9BCD532DB}">
  <dimension ref="B1:M41"/>
  <sheetViews>
    <sheetView showGridLines="0" workbookViewId="0">
      <selection activeCell="R18" sqref="R18"/>
    </sheetView>
  </sheetViews>
  <sheetFormatPr defaultColWidth="9.140625" defaultRowHeight="12.75"/>
  <cols>
    <col min="2" max="2" width="11.42578125" customWidth="1"/>
    <col min="3" max="3" width="47.5703125" customWidth="1"/>
    <col min="4" max="11" width="12" customWidth="1"/>
  </cols>
  <sheetData>
    <row r="1" spans="2:13" s="708" customFormat="1"/>
    <row r="2" spans="2:13" s="708" customFormat="1"/>
    <row r="3" spans="2:13" ht="20.25">
      <c r="B3" s="734" t="s">
        <v>1040</v>
      </c>
    </row>
    <row r="5" spans="2:13" ht="15">
      <c r="C5" s="16"/>
      <c r="L5" s="635"/>
      <c r="M5" s="163"/>
    </row>
    <row r="6" spans="2:13" ht="42.75" thickBot="1">
      <c r="B6" s="636" t="s">
        <v>1041</v>
      </c>
      <c r="C6" s="637"/>
      <c r="D6" s="638" t="s">
        <v>1042</v>
      </c>
      <c r="E6" s="638"/>
      <c r="F6" s="638"/>
      <c r="G6" s="638"/>
      <c r="H6" s="638" t="s">
        <v>1043</v>
      </c>
      <c r="I6" s="638"/>
      <c r="J6" s="638"/>
      <c r="K6" s="638"/>
    </row>
    <row r="7" spans="2:13" ht="12.75" customHeight="1" thickBot="1">
      <c r="B7" s="980" t="s">
        <v>1044</v>
      </c>
      <c r="C7" s="980"/>
      <c r="D7" s="639"/>
      <c r="E7" s="639"/>
      <c r="F7" s="639"/>
      <c r="G7" s="639"/>
      <c r="H7" s="639"/>
      <c r="I7" s="639"/>
      <c r="J7" s="639"/>
      <c r="K7" s="639"/>
    </row>
    <row r="8" spans="2:13" ht="13.5" thickBot="1">
      <c r="B8" s="640" t="s">
        <v>1045</v>
      </c>
      <c r="C8" s="641" t="s">
        <v>1046</v>
      </c>
      <c r="D8" s="642">
        <v>46022</v>
      </c>
      <c r="E8" s="642">
        <v>45930</v>
      </c>
      <c r="F8" s="642">
        <v>45838</v>
      </c>
      <c r="G8" s="643">
        <v>45747</v>
      </c>
      <c r="H8" s="642">
        <v>46022</v>
      </c>
      <c r="I8" s="642">
        <v>45930</v>
      </c>
      <c r="J8" s="642">
        <v>45838</v>
      </c>
      <c r="K8" s="643">
        <v>45747</v>
      </c>
    </row>
    <row r="9" spans="2:13" ht="13.5" thickBot="1">
      <c r="B9" s="640" t="s">
        <v>1047</v>
      </c>
      <c r="C9" s="641" t="s">
        <v>1048</v>
      </c>
      <c r="D9" s="644">
        <v>3</v>
      </c>
      <c r="E9" s="644">
        <v>3</v>
      </c>
      <c r="F9" s="644">
        <v>3</v>
      </c>
      <c r="G9" s="644">
        <v>3</v>
      </c>
      <c r="H9" s="644">
        <v>3</v>
      </c>
      <c r="I9" s="644">
        <v>3</v>
      </c>
      <c r="J9" s="644">
        <v>3</v>
      </c>
      <c r="K9" s="644">
        <v>3</v>
      </c>
    </row>
    <row r="10" spans="2:13" ht="39.75" thickBot="1">
      <c r="B10" s="645" t="s">
        <v>1049</v>
      </c>
      <c r="C10" s="645"/>
      <c r="D10" s="645"/>
      <c r="E10" s="645"/>
      <c r="F10" s="645"/>
      <c r="G10" s="645"/>
      <c r="H10" s="645"/>
      <c r="I10" s="645"/>
      <c r="J10" s="645"/>
      <c r="K10" s="645"/>
      <c r="M10" s="163"/>
    </row>
    <row r="11" spans="2:13" ht="13.5" thickBot="1">
      <c r="B11" s="646">
        <v>1</v>
      </c>
      <c r="C11" s="641" t="s">
        <v>1050</v>
      </c>
      <c r="D11" s="647"/>
      <c r="E11" s="647"/>
      <c r="F11" s="647"/>
      <c r="G11" s="647"/>
      <c r="H11" s="648">
        <v>2471660092.5133328</v>
      </c>
      <c r="I11" s="648">
        <v>2425685530.6133332</v>
      </c>
      <c r="J11" s="648">
        <v>1873008610.1899998</v>
      </c>
      <c r="K11" s="649">
        <v>2243632892.1933336</v>
      </c>
    </row>
    <row r="12" spans="2:13" ht="20.25" thickBot="1">
      <c r="B12" s="645" t="s">
        <v>1051</v>
      </c>
      <c r="C12" s="645"/>
      <c r="D12" s="645"/>
      <c r="E12" s="645"/>
      <c r="F12" s="645"/>
      <c r="G12" s="645"/>
      <c r="H12" s="645"/>
      <c r="I12" s="645"/>
      <c r="J12" s="645"/>
      <c r="K12" s="645"/>
    </row>
    <row r="13" spans="2:13" ht="13.5" thickBot="1">
      <c r="B13" s="646">
        <v>2</v>
      </c>
      <c r="C13" s="641" t="s">
        <v>1052</v>
      </c>
      <c r="D13" s="648">
        <v>5372684000.7566671</v>
      </c>
      <c r="E13" s="648">
        <v>5349204707.8966665</v>
      </c>
      <c r="F13" s="648">
        <v>4998337366.9000006</v>
      </c>
      <c r="G13" s="649">
        <v>4889584048.0133333</v>
      </c>
      <c r="H13" s="648">
        <v>393679258.62333339</v>
      </c>
      <c r="I13" s="648">
        <v>392288603.66333336</v>
      </c>
      <c r="J13" s="648">
        <v>369551069.77333331</v>
      </c>
      <c r="K13" s="649">
        <v>364527866.56333333</v>
      </c>
    </row>
    <row r="14" spans="2:13" ht="13.5" thickBot="1">
      <c r="B14" s="646">
        <v>3</v>
      </c>
      <c r="C14" s="650" t="s">
        <v>1053</v>
      </c>
      <c r="D14" s="648">
        <v>3334001420.5099998</v>
      </c>
      <c r="E14" s="648">
        <v>3325636177.5499997</v>
      </c>
      <c r="F14" s="648">
        <v>3052831506.4933333</v>
      </c>
      <c r="G14" s="649">
        <v>2956401827.063333</v>
      </c>
      <c r="H14" s="648">
        <v>166700071.02666667</v>
      </c>
      <c r="I14" s="648">
        <v>166281808.87666667</v>
      </c>
      <c r="J14" s="648">
        <v>152641575.32666665</v>
      </c>
      <c r="K14" s="649">
        <v>147820091.35333332</v>
      </c>
    </row>
    <row r="15" spans="2:13" ht="13.5" thickBot="1">
      <c r="B15" s="646">
        <v>4</v>
      </c>
      <c r="C15" s="650" t="s">
        <v>1054</v>
      </c>
      <c r="D15" s="648">
        <v>2038682580.2466669</v>
      </c>
      <c r="E15" s="648">
        <v>2023568530.3466671</v>
      </c>
      <c r="F15" s="648">
        <v>1945505860.4066665</v>
      </c>
      <c r="G15" s="649">
        <v>1933182220.95</v>
      </c>
      <c r="H15" s="648">
        <v>226979187.59666666</v>
      </c>
      <c r="I15" s="648">
        <v>226006794.78666666</v>
      </c>
      <c r="J15" s="648">
        <v>216909494.44666663</v>
      </c>
      <c r="K15" s="649">
        <v>216707775.21000001</v>
      </c>
    </row>
    <row r="16" spans="2:13" ht="13.5" thickBot="1">
      <c r="B16" s="646">
        <v>5</v>
      </c>
      <c r="C16" s="641" t="s">
        <v>1055</v>
      </c>
      <c r="D16" s="648">
        <v>1935780431.2033336</v>
      </c>
      <c r="E16" s="648">
        <v>1847680780.7733333</v>
      </c>
      <c r="F16" s="648">
        <v>1629100077.5533333</v>
      </c>
      <c r="G16" s="649">
        <v>1487899904.3733332</v>
      </c>
      <c r="H16" s="648">
        <v>1064069199.2333331</v>
      </c>
      <c r="I16" s="648">
        <v>1037973718.0966667</v>
      </c>
      <c r="J16" s="648">
        <v>952201672.28666675</v>
      </c>
      <c r="K16" s="649">
        <v>863463951.64999998</v>
      </c>
    </row>
    <row r="17" spans="2:11" ht="21.75" thickBot="1">
      <c r="B17" s="646">
        <v>6</v>
      </c>
      <c r="C17" s="650" t="s">
        <v>1056</v>
      </c>
      <c r="D17" s="718">
        <v>0</v>
      </c>
      <c r="E17" s="718">
        <v>0</v>
      </c>
      <c r="F17" s="718">
        <v>0</v>
      </c>
      <c r="G17" s="715">
        <v>0</v>
      </c>
      <c r="H17" s="718">
        <v>0</v>
      </c>
      <c r="I17" s="718">
        <v>0</v>
      </c>
      <c r="J17" s="718">
        <v>0</v>
      </c>
      <c r="K17" s="715">
        <v>0</v>
      </c>
    </row>
    <row r="18" spans="2:11" ht="13.5" thickBot="1">
      <c r="B18" s="646">
        <v>7</v>
      </c>
      <c r="C18" s="650" t="s">
        <v>1057</v>
      </c>
      <c r="D18" s="648">
        <v>1935780431.2033336</v>
      </c>
      <c r="E18" s="648">
        <v>1847680780.7733333</v>
      </c>
      <c r="F18" s="648">
        <v>1629100077.5533333</v>
      </c>
      <c r="G18" s="649">
        <v>1487899904.3733332</v>
      </c>
      <c r="H18" s="648">
        <v>1064069199.2333331</v>
      </c>
      <c r="I18" s="648">
        <v>1037973718.0966667</v>
      </c>
      <c r="J18" s="648">
        <v>952201672.28666675</v>
      </c>
      <c r="K18" s="649">
        <v>863463951.64999998</v>
      </c>
    </row>
    <row r="19" spans="2:11" ht="13.5" thickBot="1">
      <c r="B19" s="646">
        <v>8</v>
      </c>
      <c r="C19" s="650" t="s">
        <v>1058</v>
      </c>
      <c r="D19" s="718">
        <v>0</v>
      </c>
      <c r="E19" s="718">
        <v>0</v>
      </c>
      <c r="F19" s="718">
        <v>0</v>
      </c>
      <c r="G19" s="715">
        <v>0</v>
      </c>
      <c r="H19" s="718">
        <v>0</v>
      </c>
      <c r="I19" s="718">
        <v>0</v>
      </c>
      <c r="J19" s="718">
        <v>0</v>
      </c>
      <c r="K19" s="715">
        <v>0</v>
      </c>
    </row>
    <row r="20" spans="2:11" ht="13.5" thickBot="1">
      <c r="B20" s="646">
        <v>9</v>
      </c>
      <c r="C20" s="650" t="s">
        <v>1059</v>
      </c>
      <c r="D20" s="714"/>
      <c r="E20" s="714"/>
      <c r="F20" s="714"/>
      <c r="G20" s="714"/>
      <c r="H20" s="651">
        <v>9908674.2066666652</v>
      </c>
      <c r="I20" s="651">
        <v>13679771.390000001</v>
      </c>
      <c r="J20" s="652">
        <v>20026782.863333333</v>
      </c>
      <c r="K20" s="652">
        <v>17261734.080000002</v>
      </c>
    </row>
    <row r="21" spans="2:11" ht="13.5" thickBot="1">
      <c r="B21" s="646">
        <v>10</v>
      </c>
      <c r="C21" s="641" t="s">
        <v>1060</v>
      </c>
      <c r="D21" s="648">
        <v>1035973657.2333333</v>
      </c>
      <c r="E21" s="648">
        <v>997423333.42333317</v>
      </c>
      <c r="F21" s="648">
        <v>948986243.39333332</v>
      </c>
      <c r="G21" s="649">
        <v>928616421.12666678</v>
      </c>
      <c r="H21" s="648">
        <v>91276336.273333341</v>
      </c>
      <c r="I21" s="648">
        <v>84219021.703333348</v>
      </c>
      <c r="J21" s="648">
        <v>72130957.233333334</v>
      </c>
      <c r="K21" s="649">
        <v>76522886.296666682</v>
      </c>
    </row>
    <row r="22" spans="2:11" ht="21.75" thickBot="1">
      <c r="B22" s="646">
        <v>11</v>
      </c>
      <c r="C22" s="650" t="s">
        <v>1061</v>
      </c>
      <c r="D22" s="648">
        <v>13644086.979999999</v>
      </c>
      <c r="E22" s="648">
        <v>9848470.6366666667</v>
      </c>
      <c r="F22" s="648">
        <v>2964081.6766666663</v>
      </c>
      <c r="G22" s="649">
        <v>8691450.3533333335</v>
      </c>
      <c r="H22" s="648">
        <v>13644086.979999999</v>
      </c>
      <c r="I22" s="648">
        <v>9848470.6366666667</v>
      </c>
      <c r="J22" s="648">
        <v>2964081.6766666663</v>
      </c>
      <c r="K22" s="649">
        <v>8691450.3533333335</v>
      </c>
    </row>
    <row r="23" spans="2:11" ht="13.5" thickBot="1">
      <c r="B23" s="646">
        <v>12</v>
      </c>
      <c r="C23" s="650" t="s">
        <v>1062</v>
      </c>
      <c r="D23" s="718">
        <v>0</v>
      </c>
      <c r="E23" s="718">
        <v>0</v>
      </c>
      <c r="F23" s="718">
        <v>0</v>
      </c>
      <c r="G23" s="715">
        <v>0</v>
      </c>
      <c r="H23" s="718">
        <v>0</v>
      </c>
      <c r="I23" s="718">
        <v>0</v>
      </c>
      <c r="J23" s="718">
        <v>0</v>
      </c>
      <c r="K23" s="715">
        <v>0</v>
      </c>
    </row>
    <row r="24" spans="2:11" ht="13.5" thickBot="1">
      <c r="B24" s="646">
        <v>13</v>
      </c>
      <c r="C24" s="650" t="s">
        <v>1063</v>
      </c>
      <c r="D24" s="648">
        <v>1022329570.2533334</v>
      </c>
      <c r="E24" s="648">
        <v>987574862.78666651</v>
      </c>
      <c r="F24" s="648">
        <v>946022161.7166667</v>
      </c>
      <c r="G24" s="649">
        <v>919924970.77333343</v>
      </c>
      <c r="H24" s="648">
        <v>77632249.293333337</v>
      </c>
      <c r="I24" s="648">
        <v>74370551.066666678</v>
      </c>
      <c r="J24" s="648">
        <v>69166875.556666672</v>
      </c>
      <c r="K24" s="649">
        <v>67831435.943333343</v>
      </c>
    </row>
    <row r="25" spans="2:11" ht="13.5" thickBot="1">
      <c r="B25" s="646">
        <v>14</v>
      </c>
      <c r="C25" s="641" t="s">
        <v>1064</v>
      </c>
      <c r="D25" s="648">
        <v>74262234.606666669</v>
      </c>
      <c r="E25" s="648">
        <v>73814896.373333335</v>
      </c>
      <c r="F25" s="648">
        <v>58091677.659999996</v>
      </c>
      <c r="G25" s="649">
        <v>99435827.023333356</v>
      </c>
      <c r="H25" s="648">
        <v>74262234.606666669</v>
      </c>
      <c r="I25" s="648">
        <v>73814896.373333335</v>
      </c>
      <c r="J25" s="648">
        <v>58091677.660000004</v>
      </c>
      <c r="K25" s="649">
        <v>99435827.023333326</v>
      </c>
    </row>
    <row r="26" spans="2:11" ht="13.5" thickBot="1">
      <c r="B26" s="646">
        <v>15</v>
      </c>
      <c r="C26" s="641" t="s">
        <v>1065</v>
      </c>
      <c r="D26" s="648">
        <v>463366581.78999996</v>
      </c>
      <c r="E26" s="648">
        <v>442924203.73000002</v>
      </c>
      <c r="F26" s="648">
        <v>416142509.11333328</v>
      </c>
      <c r="G26" s="649">
        <v>384923754.03666669</v>
      </c>
      <c r="H26" s="648">
        <v>27835163.616666671</v>
      </c>
      <c r="I26" s="648">
        <v>22146210.190000001</v>
      </c>
      <c r="J26" s="648">
        <v>20807125.453333333</v>
      </c>
      <c r="K26" s="649">
        <v>19246187.703333333</v>
      </c>
    </row>
    <row r="27" spans="2:11" ht="13.5" thickBot="1">
      <c r="B27" s="646">
        <v>16</v>
      </c>
      <c r="C27" s="641" t="s">
        <v>1066</v>
      </c>
      <c r="D27" s="647">
        <v>0</v>
      </c>
      <c r="E27" s="647"/>
      <c r="F27" s="647"/>
      <c r="G27" s="647"/>
      <c r="H27" s="648">
        <v>1661030866.5599997</v>
      </c>
      <c r="I27" s="648">
        <v>1624122221.416667</v>
      </c>
      <c r="J27" s="648">
        <v>1492809285.27</v>
      </c>
      <c r="K27" s="649">
        <v>1440458453.3166666</v>
      </c>
    </row>
    <row r="28" spans="2:11" ht="20.25" thickBot="1">
      <c r="B28" s="653" t="s">
        <v>1067</v>
      </c>
      <c r="C28" s="653"/>
      <c r="D28" s="653"/>
      <c r="E28" s="653"/>
      <c r="F28" s="653"/>
      <c r="G28" s="653"/>
      <c r="H28" s="653"/>
      <c r="I28" s="653"/>
      <c r="J28" s="653"/>
      <c r="K28" s="653"/>
    </row>
    <row r="29" spans="2:11" ht="13.5" thickBot="1">
      <c r="B29" s="646">
        <v>17</v>
      </c>
      <c r="C29" s="641" t="s">
        <v>1068</v>
      </c>
      <c r="D29" s="648">
        <v>949635097.02333343</v>
      </c>
      <c r="E29" s="648">
        <v>949635097.02333343</v>
      </c>
      <c r="F29" s="648">
        <v>521034527.94333339</v>
      </c>
      <c r="G29" s="649">
        <v>542049995.23666656</v>
      </c>
      <c r="H29" s="648">
        <v>9908875.3300000001</v>
      </c>
      <c r="I29" s="648">
        <v>13679977.9</v>
      </c>
      <c r="J29" s="648">
        <v>20026968.003333334</v>
      </c>
      <c r="K29" s="649">
        <v>17261853.523333333</v>
      </c>
    </row>
    <row r="30" spans="2:11" ht="13.5" thickBot="1">
      <c r="B30" s="646">
        <v>18</v>
      </c>
      <c r="C30" s="641" t="s">
        <v>1069</v>
      </c>
      <c r="D30" s="648">
        <v>512280735.70333332</v>
      </c>
      <c r="E30" s="648">
        <v>512280735.70333332</v>
      </c>
      <c r="F30" s="648">
        <v>505619373.86999995</v>
      </c>
      <c r="G30" s="649">
        <v>492786058.79000002</v>
      </c>
      <c r="H30" s="648">
        <v>264125395.70333338</v>
      </c>
      <c r="I30" s="648">
        <v>297376388.39000005</v>
      </c>
      <c r="J30" s="648">
        <v>297932193.24000001</v>
      </c>
      <c r="K30" s="649">
        <v>276613456.49333334</v>
      </c>
    </row>
    <row r="31" spans="2:11" ht="13.5" thickBot="1">
      <c r="B31" s="646">
        <v>19</v>
      </c>
      <c r="C31" s="641" t="s">
        <v>1070</v>
      </c>
      <c r="D31" s="648">
        <v>13923167.82</v>
      </c>
      <c r="E31" s="648">
        <v>13923167.82</v>
      </c>
      <c r="F31" s="648">
        <v>20519003.216666669</v>
      </c>
      <c r="G31" s="649">
        <v>26368433.316666666</v>
      </c>
      <c r="H31" s="648">
        <v>12634592.943333335</v>
      </c>
      <c r="I31" s="648">
        <v>4770944.6466666665</v>
      </c>
      <c r="J31" s="648">
        <v>11511556.9</v>
      </c>
      <c r="K31" s="649">
        <v>17547761.716666665</v>
      </c>
    </row>
    <row r="32" spans="2:11" ht="42.75" thickBot="1">
      <c r="B32" s="646" t="s">
        <v>1071</v>
      </c>
      <c r="C32" s="641" t="s">
        <v>1072</v>
      </c>
      <c r="D32" s="647"/>
      <c r="E32" s="647"/>
      <c r="F32" s="647"/>
      <c r="G32" s="647"/>
      <c r="H32" s="715">
        <v>0</v>
      </c>
      <c r="I32" s="715">
        <v>0</v>
      </c>
      <c r="J32" s="715">
        <v>0</v>
      </c>
      <c r="K32" s="717">
        <v>0</v>
      </c>
    </row>
    <row r="33" spans="2:11" ht="13.5" thickBot="1">
      <c r="B33" s="646" t="s">
        <v>1073</v>
      </c>
      <c r="C33" s="641" t="s">
        <v>1074</v>
      </c>
      <c r="D33" s="647"/>
      <c r="E33" s="647"/>
      <c r="F33" s="647"/>
      <c r="G33" s="647"/>
      <c r="H33" s="715">
        <v>0</v>
      </c>
      <c r="I33" s="715">
        <v>0</v>
      </c>
      <c r="J33" s="715">
        <v>0</v>
      </c>
      <c r="K33" s="717">
        <v>0</v>
      </c>
    </row>
    <row r="34" spans="2:11" ht="13.5" thickBot="1">
      <c r="B34" s="646">
        <v>20</v>
      </c>
      <c r="C34" s="641" t="s">
        <v>1075</v>
      </c>
      <c r="D34" s="648">
        <v>1475839000.54667</v>
      </c>
      <c r="E34" s="648">
        <v>1475839000.5466666</v>
      </c>
      <c r="F34" s="648">
        <v>1047172905.0300001</v>
      </c>
      <c r="G34" s="649">
        <v>1061204487.3433334</v>
      </c>
      <c r="H34" s="648">
        <v>286668863.97666669</v>
      </c>
      <c r="I34" s="648">
        <v>315827310.93666667</v>
      </c>
      <c r="J34" s="648">
        <v>329470718.14333332</v>
      </c>
      <c r="K34" s="649">
        <v>311423071.73333329</v>
      </c>
    </row>
    <row r="35" spans="2:11" ht="13.5" thickBot="1">
      <c r="B35" s="646" t="s">
        <v>132</v>
      </c>
      <c r="C35" s="650" t="s">
        <v>1076</v>
      </c>
      <c r="D35" s="715">
        <v>0</v>
      </c>
      <c r="E35" s="715">
        <v>0</v>
      </c>
      <c r="F35" s="715">
        <v>0</v>
      </c>
      <c r="G35" s="716">
        <v>0</v>
      </c>
      <c r="H35" s="715">
        <v>0</v>
      </c>
      <c r="I35" s="715">
        <v>0</v>
      </c>
      <c r="J35" s="715">
        <v>0</v>
      </c>
      <c r="K35" s="716">
        <v>0</v>
      </c>
    </row>
    <row r="36" spans="2:11" ht="13.5" thickBot="1">
      <c r="B36" s="646" t="s">
        <v>134</v>
      </c>
      <c r="C36" s="650" t="s">
        <v>1077</v>
      </c>
      <c r="D36" s="717">
        <v>0</v>
      </c>
      <c r="E36" s="717">
        <v>0</v>
      </c>
      <c r="F36" s="717">
        <v>0</v>
      </c>
      <c r="G36" s="716">
        <v>0</v>
      </c>
      <c r="H36" s="717">
        <v>0</v>
      </c>
      <c r="I36" s="717">
        <v>0</v>
      </c>
      <c r="J36" s="717">
        <v>0</v>
      </c>
      <c r="K36" s="716">
        <v>0</v>
      </c>
    </row>
    <row r="37" spans="2:11" ht="13.5" thickBot="1">
      <c r="B37" s="646" t="s">
        <v>136</v>
      </c>
      <c r="C37" s="650" t="s">
        <v>1078</v>
      </c>
      <c r="D37" s="654">
        <v>1475839000.54667</v>
      </c>
      <c r="E37" s="654">
        <v>1475839000.5466664</v>
      </c>
      <c r="F37" s="654">
        <v>1047172905.0300001</v>
      </c>
      <c r="G37" s="655">
        <v>1061204487.3433334</v>
      </c>
      <c r="H37" s="654">
        <v>286668863.97666669</v>
      </c>
      <c r="I37" s="654">
        <v>315827310.93666667</v>
      </c>
      <c r="J37" s="654">
        <v>329470718.14333338</v>
      </c>
      <c r="K37" s="655">
        <v>311423071.73333335</v>
      </c>
    </row>
    <row r="38" spans="2:11" ht="13.5" thickBot="1">
      <c r="B38" s="656" t="s">
        <v>1079</v>
      </c>
      <c r="C38" s="656"/>
      <c r="D38" s="656"/>
      <c r="E38" s="656"/>
      <c r="F38" s="656"/>
      <c r="G38" s="656"/>
      <c r="H38" s="656"/>
      <c r="I38" s="656"/>
      <c r="J38" s="656"/>
      <c r="K38" s="656"/>
    </row>
    <row r="39" spans="2:11" ht="13.5" thickBot="1">
      <c r="B39" s="657" t="s">
        <v>538</v>
      </c>
      <c r="C39" s="658" t="s">
        <v>1080</v>
      </c>
      <c r="D39" s="659"/>
      <c r="E39" s="659"/>
      <c r="F39" s="659"/>
      <c r="G39" s="659"/>
      <c r="H39" s="648">
        <v>2471660092.5133328</v>
      </c>
      <c r="I39" s="648">
        <v>2425685530.6133332</v>
      </c>
      <c r="J39" s="648">
        <v>1890566726.2766666</v>
      </c>
      <c r="K39" s="649">
        <v>1873008610.1899998</v>
      </c>
    </row>
    <row r="40" spans="2:11" ht="13.5" thickBot="1">
      <c r="B40" s="657">
        <v>22</v>
      </c>
      <c r="C40" s="658" t="s">
        <v>1081</v>
      </c>
      <c r="D40" s="659"/>
      <c r="E40" s="659"/>
      <c r="F40" s="659"/>
      <c r="G40" s="659"/>
      <c r="H40" s="648">
        <v>1374362002.5833333</v>
      </c>
      <c r="I40" s="648">
        <v>1308294910.4800003</v>
      </c>
      <c r="J40" s="648">
        <v>1163338567.1266668</v>
      </c>
      <c r="K40" s="649">
        <v>1129035381.5833333</v>
      </c>
    </row>
    <row r="41" spans="2:11">
      <c r="B41" s="660">
        <v>23</v>
      </c>
      <c r="C41" s="661" t="s">
        <v>1082</v>
      </c>
      <c r="D41" s="662"/>
      <c r="E41" s="662"/>
      <c r="F41" s="662"/>
      <c r="G41" s="662"/>
      <c r="H41" s="663">
        <v>1.7984054331154766</v>
      </c>
      <c r="I41" s="663">
        <v>1.8540816074285376</v>
      </c>
      <c r="J41" s="663">
        <v>1.6251216797068655</v>
      </c>
      <c r="K41" s="664">
        <v>1.6589458937622803</v>
      </c>
    </row>
  </sheetData>
  <mergeCells count="1">
    <mergeCell ref="B7:C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3954-6EA3-4CCE-A8B7-D06D008D4479}">
  <dimension ref="B3:K45"/>
  <sheetViews>
    <sheetView showGridLines="0" topLeftCell="A22" workbookViewId="0">
      <selection activeCell="B3" sqref="B3"/>
    </sheetView>
  </sheetViews>
  <sheetFormatPr defaultRowHeight="12.75"/>
  <cols>
    <col min="3" max="3" width="50.5703125" customWidth="1"/>
    <col min="4" max="4" width="14" customWidth="1"/>
    <col min="5" max="5" width="18.140625" customWidth="1"/>
    <col min="6" max="6" width="15.28515625" customWidth="1"/>
    <col min="7" max="7" width="16.5703125" customWidth="1"/>
    <col min="8" max="8" width="13.5703125" customWidth="1"/>
  </cols>
  <sheetData>
    <row r="3" spans="2:11" ht="20.25">
      <c r="B3" s="734" t="s">
        <v>1083</v>
      </c>
    </row>
    <row r="4" spans="2:11" ht="15.75">
      <c r="B4" s="15"/>
    </row>
    <row r="5" spans="2:11">
      <c r="B5" s="18"/>
      <c r="C5" s="18"/>
      <c r="D5" s="18"/>
      <c r="E5" s="18"/>
      <c r="F5" s="18"/>
      <c r="G5" s="18"/>
      <c r="H5" s="18"/>
      <c r="J5" s="163"/>
      <c r="K5" s="635"/>
    </row>
    <row r="6" spans="2:11" ht="39">
      <c r="B6" s="665" t="s">
        <v>1041</v>
      </c>
      <c r="C6" s="665"/>
      <c r="D6" s="78" t="s">
        <v>1084</v>
      </c>
      <c r="E6" s="666"/>
      <c r="F6" s="666"/>
      <c r="G6" s="666"/>
      <c r="H6" s="78" t="s">
        <v>1085</v>
      </c>
    </row>
    <row r="7" spans="2:11">
      <c r="B7" s="667" t="s">
        <v>1044</v>
      </c>
      <c r="C7" s="667"/>
      <c r="D7" s="666"/>
      <c r="E7" s="666"/>
      <c r="F7" s="666"/>
      <c r="G7" s="666"/>
      <c r="H7" s="668"/>
    </row>
    <row r="8" spans="2:11" ht="19.5">
      <c r="B8" s="667"/>
      <c r="C8" s="667"/>
      <c r="D8" s="78" t="s">
        <v>1086</v>
      </c>
      <c r="E8" s="78" t="s">
        <v>1087</v>
      </c>
      <c r="F8" s="78" t="s">
        <v>1088</v>
      </c>
      <c r="G8" s="78" t="s">
        <v>1089</v>
      </c>
      <c r="H8" s="668"/>
    </row>
    <row r="9" spans="2:11">
      <c r="B9" s="669" t="s">
        <v>1090</v>
      </c>
      <c r="C9" s="670"/>
      <c r="D9" s="670"/>
      <c r="E9" s="671"/>
      <c r="F9" s="670"/>
      <c r="G9" s="670"/>
      <c r="H9" s="670"/>
    </row>
    <row r="10" spans="2:11">
      <c r="B10" s="672">
        <v>1</v>
      </c>
      <c r="C10" s="673" t="s">
        <v>1091</v>
      </c>
      <c r="D10" s="674">
        <v>1069915427.6900001</v>
      </c>
      <c r="E10" s="674">
        <v>0</v>
      </c>
      <c r="F10" s="674">
        <v>0</v>
      </c>
      <c r="G10" s="675">
        <v>164917853.23000002</v>
      </c>
      <c r="H10" s="675">
        <v>1234833280.9200001</v>
      </c>
    </row>
    <row r="11" spans="2:11">
      <c r="B11" s="676">
        <v>2</v>
      </c>
      <c r="C11" s="677" t="s">
        <v>1092</v>
      </c>
      <c r="D11" s="678">
        <v>1069915427.6900001</v>
      </c>
      <c r="E11" s="678">
        <v>0</v>
      </c>
      <c r="F11" s="678">
        <v>0</v>
      </c>
      <c r="G11" s="600">
        <v>164917853.23000002</v>
      </c>
      <c r="H11" s="600">
        <v>1069915427.6900001</v>
      </c>
    </row>
    <row r="12" spans="2:11">
      <c r="B12" s="676">
        <v>3</v>
      </c>
      <c r="C12" s="677" t="s">
        <v>1093</v>
      </c>
      <c r="D12" s="679"/>
      <c r="E12" s="678">
        <v>0</v>
      </c>
      <c r="F12" s="678">
        <v>0</v>
      </c>
      <c r="G12" s="600">
        <v>0</v>
      </c>
      <c r="H12" s="600">
        <v>164.91785322999999</v>
      </c>
    </row>
    <row r="13" spans="2:11">
      <c r="B13" s="680">
        <v>4</v>
      </c>
      <c r="C13" s="673" t="s">
        <v>243</v>
      </c>
      <c r="D13" s="679"/>
      <c r="E13" s="674">
        <v>5393232526.3400002</v>
      </c>
      <c r="F13" s="674">
        <v>0</v>
      </c>
      <c r="G13" s="674">
        <v>0</v>
      </c>
      <c r="H13" s="674">
        <v>5020831744.3999996</v>
      </c>
    </row>
    <row r="14" spans="2:11">
      <c r="B14" s="676">
        <v>5</v>
      </c>
      <c r="C14" s="677" t="s">
        <v>1053</v>
      </c>
      <c r="D14" s="679"/>
      <c r="E14" s="600">
        <v>3338449413.9499998</v>
      </c>
      <c r="F14" s="600">
        <v>0</v>
      </c>
      <c r="G14" s="600">
        <v>0</v>
      </c>
      <c r="H14" s="600">
        <v>3171526943.25</v>
      </c>
      <c r="K14" s="163"/>
    </row>
    <row r="15" spans="2:11">
      <c r="B15" s="676">
        <v>6</v>
      </c>
      <c r="C15" s="677" t="s">
        <v>1054</v>
      </c>
      <c r="D15" s="679"/>
      <c r="E15" s="600">
        <v>2054783112.3900001</v>
      </c>
      <c r="F15" s="600">
        <v>0</v>
      </c>
      <c r="G15" s="600">
        <v>0</v>
      </c>
      <c r="H15" s="600">
        <v>1849304801.1500001</v>
      </c>
    </row>
    <row r="16" spans="2:11">
      <c r="B16" s="680">
        <v>7</v>
      </c>
      <c r="C16" s="673" t="s">
        <v>1094</v>
      </c>
      <c r="D16" s="679"/>
      <c r="E16" s="674">
        <v>1843632147.48</v>
      </c>
      <c r="F16" s="674">
        <v>23665304.109999999</v>
      </c>
      <c r="G16" s="674">
        <v>626484193.78000009</v>
      </c>
      <c r="H16" s="674">
        <v>1314266588.8499999</v>
      </c>
      <c r="K16" s="681"/>
    </row>
    <row r="17" spans="2:11">
      <c r="B17" s="676">
        <v>8</v>
      </c>
      <c r="C17" s="677" t="s">
        <v>1095</v>
      </c>
      <c r="D17" s="679"/>
      <c r="E17" s="682">
        <v>0</v>
      </c>
      <c r="F17" s="600">
        <v>0</v>
      </c>
      <c r="G17" s="600">
        <v>0</v>
      </c>
      <c r="H17" s="600">
        <v>0</v>
      </c>
    </row>
    <row r="18" spans="2:11">
      <c r="B18" s="676">
        <v>9</v>
      </c>
      <c r="C18" s="677" t="s">
        <v>1096</v>
      </c>
      <c r="D18" s="679"/>
      <c r="E18" s="600">
        <v>1843632147.48</v>
      </c>
      <c r="F18" s="600">
        <v>23665304.109999999</v>
      </c>
      <c r="G18" s="600">
        <v>626484193.78000009</v>
      </c>
      <c r="H18" s="600">
        <v>1314266588.8499999</v>
      </c>
      <c r="K18" s="683"/>
    </row>
    <row r="19" spans="2:11">
      <c r="B19" s="680">
        <v>10</v>
      </c>
      <c r="C19" s="673" t="s">
        <v>1097</v>
      </c>
      <c r="D19" s="679"/>
      <c r="E19" s="674">
        <v>0</v>
      </c>
      <c r="F19" s="674">
        <v>0</v>
      </c>
      <c r="G19" s="674">
        <v>0</v>
      </c>
      <c r="H19" s="674">
        <v>0</v>
      </c>
    </row>
    <row r="20" spans="2:11">
      <c r="B20" s="680">
        <v>11</v>
      </c>
      <c r="C20" s="673" t="s">
        <v>1098</v>
      </c>
      <c r="D20" s="674">
        <v>2382145.9700000002</v>
      </c>
      <c r="E20" s="674">
        <v>59265080.659999996</v>
      </c>
      <c r="F20" s="674">
        <v>0</v>
      </c>
      <c r="G20" s="674">
        <v>0</v>
      </c>
      <c r="H20" s="674">
        <v>0</v>
      </c>
    </row>
    <row r="21" spans="2:11">
      <c r="B21" s="676">
        <v>12</v>
      </c>
      <c r="C21" s="677" t="s">
        <v>1099</v>
      </c>
      <c r="D21" s="600">
        <v>2382145.9700000002</v>
      </c>
      <c r="E21" s="679">
        <v>0</v>
      </c>
      <c r="F21" s="679">
        <v>0</v>
      </c>
      <c r="G21" s="679">
        <v>0</v>
      </c>
      <c r="H21" s="684">
        <v>0</v>
      </c>
    </row>
    <row r="22" spans="2:11" ht="21">
      <c r="B22" s="676">
        <v>13</v>
      </c>
      <c r="C22" s="677" t="s">
        <v>1100</v>
      </c>
      <c r="D22" s="679">
        <v>0</v>
      </c>
      <c r="E22" s="600">
        <v>59265080.659999996</v>
      </c>
      <c r="F22" s="600">
        <v>0</v>
      </c>
      <c r="G22" s="600">
        <v>0</v>
      </c>
      <c r="H22" s="600">
        <v>0</v>
      </c>
    </row>
    <row r="23" spans="2:11">
      <c r="B23" s="685">
        <v>14</v>
      </c>
      <c r="C23" s="686" t="s">
        <v>972</v>
      </c>
      <c r="D23" s="687"/>
      <c r="E23" s="687"/>
      <c r="F23" s="687"/>
      <c r="G23" s="687"/>
      <c r="H23" s="688">
        <v>7569931614.1700001</v>
      </c>
    </row>
    <row r="24" spans="2:11">
      <c r="B24" s="689" t="s">
        <v>1101</v>
      </c>
      <c r="C24" s="689"/>
      <c r="D24" s="689"/>
      <c r="E24" s="689"/>
      <c r="F24" s="689"/>
      <c r="G24" s="689"/>
      <c r="H24" s="689"/>
    </row>
    <row r="25" spans="2:11">
      <c r="B25" s="680">
        <v>15</v>
      </c>
      <c r="C25" s="673" t="s">
        <v>1050</v>
      </c>
      <c r="D25" s="690"/>
      <c r="E25" s="691">
        <v>0</v>
      </c>
      <c r="F25" s="691">
        <v>0</v>
      </c>
      <c r="G25" s="692">
        <v>0</v>
      </c>
      <c r="H25" s="674">
        <v>6650431.1699999999</v>
      </c>
    </row>
    <row r="26" spans="2:11" ht="21">
      <c r="B26" s="680" t="s">
        <v>1102</v>
      </c>
      <c r="C26" s="673" t="s">
        <v>1103</v>
      </c>
      <c r="D26" s="684"/>
      <c r="E26" s="674">
        <v>0</v>
      </c>
      <c r="F26" s="674">
        <v>0</v>
      </c>
      <c r="G26" s="674">
        <v>0</v>
      </c>
      <c r="H26" s="674">
        <v>0</v>
      </c>
    </row>
    <row r="27" spans="2:11" ht="21">
      <c r="B27" s="680">
        <v>16</v>
      </c>
      <c r="C27" s="673" t="s">
        <v>1104</v>
      </c>
      <c r="D27" s="690"/>
      <c r="E27" s="674">
        <v>0</v>
      </c>
      <c r="F27" s="674">
        <v>0</v>
      </c>
      <c r="G27" s="674">
        <v>0</v>
      </c>
      <c r="H27" s="674">
        <v>0</v>
      </c>
    </row>
    <row r="28" spans="2:11">
      <c r="B28" s="680">
        <v>17</v>
      </c>
      <c r="C28" s="673" t="s">
        <v>1105</v>
      </c>
      <c r="D28" s="690"/>
      <c r="E28" s="674">
        <v>1911833834.1400001</v>
      </c>
      <c r="F28" s="674">
        <v>556249425.46999991</v>
      </c>
      <c r="G28" s="674">
        <v>4785607839.6700001</v>
      </c>
      <c r="H28" s="674">
        <v>4840606782.7299995</v>
      </c>
    </row>
    <row r="29" spans="2:11" ht="42">
      <c r="B29" s="676">
        <v>18</v>
      </c>
      <c r="C29" s="693" t="s">
        <v>1106</v>
      </c>
      <c r="D29" s="690"/>
      <c r="E29" s="694">
        <v>300090584.47000003</v>
      </c>
      <c r="F29" s="600">
        <v>0</v>
      </c>
      <c r="G29" s="600">
        <v>0</v>
      </c>
      <c r="H29" s="600">
        <v>0</v>
      </c>
    </row>
    <row r="30" spans="2:11" ht="31.5">
      <c r="B30" s="676">
        <v>19</v>
      </c>
      <c r="C30" s="677" t="s">
        <v>1107</v>
      </c>
      <c r="D30" s="690"/>
      <c r="E30" s="600">
        <v>20349464.27</v>
      </c>
      <c r="F30" s="600">
        <v>2119597.84</v>
      </c>
      <c r="G30" s="600">
        <v>7514126.0800000001</v>
      </c>
      <c r="H30" s="600">
        <v>10608871.43</v>
      </c>
    </row>
    <row r="31" spans="2:11" ht="31.5">
      <c r="B31" s="676">
        <v>20</v>
      </c>
      <c r="C31" s="677" t="s">
        <v>1108</v>
      </c>
      <c r="D31" s="690"/>
      <c r="E31" s="600">
        <v>1175062252.96</v>
      </c>
      <c r="F31" s="600">
        <v>499818625.25</v>
      </c>
      <c r="G31" s="600">
        <v>3143697858.3899999</v>
      </c>
      <c r="H31" s="600">
        <v>3509583618.7399998</v>
      </c>
    </row>
    <row r="32" spans="2:11" ht="21">
      <c r="B32" s="676">
        <v>21</v>
      </c>
      <c r="C32" s="695" t="s">
        <v>1109</v>
      </c>
      <c r="D32" s="690"/>
      <c r="E32" s="600">
        <v>0</v>
      </c>
      <c r="F32" s="600">
        <v>0</v>
      </c>
      <c r="G32" s="600">
        <v>0</v>
      </c>
      <c r="H32" s="600">
        <v>0</v>
      </c>
    </row>
    <row r="33" spans="2:8">
      <c r="B33" s="676">
        <v>22</v>
      </c>
      <c r="C33" s="677" t="s">
        <v>1110</v>
      </c>
      <c r="D33" s="690"/>
      <c r="E33" s="600">
        <v>416331532.44</v>
      </c>
      <c r="F33" s="600">
        <v>51630727.200000003</v>
      </c>
      <c r="G33" s="600">
        <v>1520717758.9000001</v>
      </c>
      <c r="H33" s="600">
        <v>1222447673.1099999</v>
      </c>
    </row>
    <row r="34" spans="2:8" ht="21">
      <c r="B34" s="676">
        <v>23</v>
      </c>
      <c r="C34" s="695" t="s">
        <v>1109</v>
      </c>
      <c r="D34" s="690"/>
      <c r="E34" s="600">
        <v>416331532.44</v>
      </c>
      <c r="F34" s="600">
        <v>51630727.200000003</v>
      </c>
      <c r="G34" s="600">
        <v>1520717758.9000001</v>
      </c>
      <c r="H34" s="600">
        <v>1222447673.1099999</v>
      </c>
    </row>
    <row r="35" spans="2:8" ht="52.5">
      <c r="B35" s="676">
        <v>24</v>
      </c>
      <c r="C35" s="677" t="s">
        <v>1111</v>
      </c>
      <c r="D35" s="690"/>
      <c r="E35" s="600">
        <v>0</v>
      </c>
      <c r="F35" s="600">
        <v>2680475.1800000002</v>
      </c>
      <c r="G35" s="600">
        <v>113678096.3</v>
      </c>
      <c r="H35" s="600">
        <v>97966619.450000003</v>
      </c>
    </row>
    <row r="36" spans="2:8">
      <c r="B36" s="680">
        <v>25</v>
      </c>
      <c r="C36" s="673" t="s">
        <v>1112</v>
      </c>
      <c r="D36" s="690"/>
      <c r="E36" s="674">
        <v>0</v>
      </c>
      <c r="F36" s="674">
        <v>0</v>
      </c>
      <c r="G36" s="674">
        <v>0</v>
      </c>
      <c r="H36" s="674">
        <v>0</v>
      </c>
    </row>
    <row r="37" spans="2:8">
      <c r="B37" s="680">
        <v>26</v>
      </c>
      <c r="C37" s="673" t="s">
        <v>1113</v>
      </c>
      <c r="D37" s="696"/>
      <c r="E37" s="697">
        <v>74242150.030000001</v>
      </c>
      <c r="F37" s="697">
        <v>89.91</v>
      </c>
      <c r="G37" s="697">
        <v>217538031.23000002</v>
      </c>
      <c r="H37" s="697">
        <v>264140606.18999997</v>
      </c>
    </row>
    <row r="38" spans="2:8">
      <c r="B38" s="676">
        <v>27</v>
      </c>
      <c r="C38" s="677" t="s">
        <v>1114</v>
      </c>
      <c r="D38" s="690"/>
      <c r="E38" s="684">
        <v>0</v>
      </c>
      <c r="F38" s="684"/>
      <c r="G38" s="600">
        <v>0</v>
      </c>
      <c r="H38" s="682">
        <v>0</v>
      </c>
    </row>
    <row r="39" spans="2:8" ht="31.5">
      <c r="B39" s="676">
        <v>28</v>
      </c>
      <c r="C39" s="677" t="s">
        <v>1115</v>
      </c>
      <c r="D39" s="690"/>
      <c r="E39" s="981">
        <v>26457860</v>
      </c>
      <c r="F39" s="982"/>
      <c r="G39" s="983"/>
      <c r="H39" s="600">
        <v>22489181</v>
      </c>
    </row>
    <row r="40" spans="2:8">
      <c r="B40" s="676">
        <v>29</v>
      </c>
      <c r="C40" s="677" t="s">
        <v>1116</v>
      </c>
      <c r="D40" s="690"/>
      <c r="E40" s="981">
        <v>0.44240797999999998</v>
      </c>
      <c r="F40" s="982"/>
      <c r="G40" s="983"/>
      <c r="H40" s="600">
        <v>0.44240797999999998</v>
      </c>
    </row>
    <row r="41" spans="2:8" ht="21">
      <c r="B41" s="676">
        <v>30</v>
      </c>
      <c r="C41" s="677" t="s">
        <v>1117</v>
      </c>
      <c r="D41" s="690"/>
      <c r="E41" s="981">
        <v>0</v>
      </c>
      <c r="F41" s="982"/>
      <c r="G41" s="983"/>
      <c r="H41" s="600">
        <v>0</v>
      </c>
    </row>
    <row r="42" spans="2:8" ht="21">
      <c r="B42" s="676">
        <v>31</v>
      </c>
      <c r="C42" s="677" t="s">
        <v>1100</v>
      </c>
      <c r="D42" s="690"/>
      <c r="E42" s="698">
        <v>47341882.049999997</v>
      </c>
      <c r="F42" s="698">
        <v>89.91</v>
      </c>
      <c r="G42" s="600">
        <v>217538031.23000002</v>
      </c>
      <c r="H42" s="600">
        <v>241209017.21000001</v>
      </c>
    </row>
    <row r="43" spans="2:8">
      <c r="B43" s="680">
        <v>32</v>
      </c>
      <c r="C43" s="673" t="s">
        <v>1118</v>
      </c>
      <c r="D43" s="690"/>
      <c r="E43" s="699">
        <v>132045442.93999998</v>
      </c>
      <c r="F43" s="699">
        <v>647076731.32999992</v>
      </c>
      <c r="G43" s="699">
        <v>434226121.66000003</v>
      </c>
      <c r="H43" s="700">
        <v>67067557.590000004</v>
      </c>
    </row>
    <row r="44" spans="2:8">
      <c r="B44" s="685">
        <v>33</v>
      </c>
      <c r="C44" s="686" t="s">
        <v>1119</v>
      </c>
      <c r="D44" s="701"/>
      <c r="E44" s="687">
        <v>0</v>
      </c>
      <c r="F44" s="687">
        <v>0</v>
      </c>
      <c r="G44" s="687">
        <v>0</v>
      </c>
      <c r="H44" s="688">
        <v>5178465377.6799994</v>
      </c>
    </row>
    <row r="45" spans="2:8">
      <c r="B45" s="685">
        <v>34</v>
      </c>
      <c r="C45" s="686" t="s">
        <v>974</v>
      </c>
      <c r="D45" s="702"/>
      <c r="E45" s="703"/>
      <c r="F45" s="703"/>
      <c r="G45" s="703"/>
      <c r="H45" s="704">
        <v>1.4618098340094339</v>
      </c>
    </row>
  </sheetData>
  <mergeCells count="3">
    <mergeCell ref="E39:G39"/>
    <mergeCell ref="E40:G40"/>
    <mergeCell ref="E41:G4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C2823-F784-457F-BFF0-3257585B575F}">
  <dimension ref="B3:R32"/>
  <sheetViews>
    <sheetView showGridLines="0" workbookViewId="0">
      <selection activeCell="H37" sqref="H37"/>
    </sheetView>
  </sheetViews>
  <sheetFormatPr defaultRowHeight="12.75"/>
  <cols>
    <col min="3" max="3" width="41.140625" bestFit="1" customWidth="1"/>
    <col min="4" max="5" width="12.42578125" bestFit="1" customWidth="1"/>
    <col min="6" max="7" width="10.28515625" bestFit="1" customWidth="1"/>
    <col min="8" max="8" width="9.28515625" bestFit="1" customWidth="1"/>
    <col min="9" max="9" width="10.28515625" bestFit="1" customWidth="1"/>
    <col min="10" max="12" width="9.85546875" bestFit="1" customWidth="1"/>
    <col min="13" max="13" width="10.42578125" bestFit="1" customWidth="1"/>
    <col min="14" max="14" width="9.28515625" bestFit="1" customWidth="1"/>
    <col min="15" max="15" width="10.7109375" bestFit="1" customWidth="1"/>
    <col min="16" max="16" width="9.28515625" bestFit="1" customWidth="1"/>
    <col min="17" max="17" width="11.5703125" bestFit="1" customWidth="1"/>
    <col min="18" max="18" width="9.42578125" bestFit="1" customWidth="1"/>
  </cols>
  <sheetData>
    <row r="3" spans="2:18" ht="20.25">
      <c r="B3" s="360" t="s">
        <v>812</v>
      </c>
    </row>
    <row r="4" spans="2:18" ht="15.75">
      <c r="B4" s="15"/>
      <c r="C4" s="19"/>
      <c r="D4" s="19"/>
      <c r="E4" s="19"/>
      <c r="F4" s="19"/>
      <c r="G4" s="19"/>
      <c r="H4" s="19"/>
      <c r="I4" s="19"/>
      <c r="J4" s="19"/>
      <c r="K4" s="19"/>
      <c r="L4" s="19"/>
      <c r="M4" s="19"/>
      <c r="N4" s="19"/>
      <c r="O4" s="19"/>
      <c r="P4" s="19"/>
      <c r="Q4" s="19"/>
      <c r="R4" s="19"/>
    </row>
    <row r="5" spans="2:18" ht="16.5" thickBot="1">
      <c r="B5" s="15"/>
      <c r="C5" s="19"/>
      <c r="D5" s="19"/>
      <c r="E5" s="19"/>
      <c r="F5" s="19"/>
      <c r="G5" s="19"/>
      <c r="H5" s="19"/>
      <c r="I5" s="19"/>
      <c r="J5" s="19"/>
      <c r="K5" s="19"/>
      <c r="L5" s="19"/>
      <c r="M5" s="19"/>
      <c r="N5" s="19"/>
      <c r="O5" s="19"/>
      <c r="P5" s="19"/>
      <c r="Q5" s="19"/>
      <c r="R5" s="19"/>
    </row>
    <row r="6" spans="2:18" ht="13.5" thickBot="1">
      <c r="B6" s="306"/>
      <c r="C6" s="306"/>
      <c r="D6" s="468" t="s">
        <v>11</v>
      </c>
      <c r="E6" s="468" t="s">
        <v>12</v>
      </c>
      <c r="F6" s="468" t="s">
        <v>13</v>
      </c>
      <c r="G6" s="468" t="s">
        <v>14</v>
      </c>
      <c r="H6" s="468" t="s">
        <v>15</v>
      </c>
      <c r="I6" s="468" t="s">
        <v>16</v>
      </c>
      <c r="J6" s="468" t="s">
        <v>36</v>
      </c>
      <c r="K6" s="468" t="s">
        <v>37</v>
      </c>
      <c r="L6" s="468" t="s">
        <v>561</v>
      </c>
      <c r="M6" s="468" t="s">
        <v>562</v>
      </c>
      <c r="N6" s="468" t="s">
        <v>563</v>
      </c>
      <c r="O6" s="468" t="s">
        <v>564</v>
      </c>
      <c r="P6" s="468" t="s">
        <v>577</v>
      </c>
      <c r="Q6" s="468" t="s">
        <v>17</v>
      </c>
      <c r="R6" s="468" t="s">
        <v>578</v>
      </c>
    </row>
    <row r="7" spans="2:18" ht="20.25" customHeight="1" thickBot="1">
      <c r="B7" s="306"/>
      <c r="C7" s="306"/>
      <c r="D7" s="961" t="s">
        <v>750</v>
      </c>
      <c r="E7" s="961"/>
      <c r="F7" s="961"/>
      <c r="G7" s="961"/>
      <c r="H7" s="961"/>
      <c r="I7" s="961"/>
      <c r="J7" s="961" t="s">
        <v>801</v>
      </c>
      <c r="K7" s="961"/>
      <c r="L7" s="961"/>
      <c r="M7" s="961"/>
      <c r="N7" s="961"/>
      <c r="O7" s="961"/>
      <c r="P7" s="961" t="s">
        <v>716</v>
      </c>
      <c r="Q7" s="961" t="s">
        <v>802</v>
      </c>
      <c r="R7" s="961"/>
    </row>
    <row r="8" spans="2:18" ht="29.25" customHeight="1" thickBot="1">
      <c r="B8" s="306"/>
      <c r="C8" s="306"/>
      <c r="D8" s="961" t="s">
        <v>758</v>
      </c>
      <c r="E8" s="961"/>
      <c r="F8" s="961"/>
      <c r="G8" s="961" t="s">
        <v>759</v>
      </c>
      <c r="H8" s="961"/>
      <c r="I8" s="961"/>
      <c r="J8" s="961" t="s">
        <v>803</v>
      </c>
      <c r="K8" s="961"/>
      <c r="L8" s="961"/>
      <c r="M8" s="961" t="s">
        <v>804</v>
      </c>
      <c r="N8" s="961"/>
      <c r="O8" s="961"/>
      <c r="P8" s="984"/>
      <c r="Q8" s="961" t="s">
        <v>805</v>
      </c>
      <c r="R8" s="961" t="s">
        <v>806</v>
      </c>
    </row>
    <row r="9" spans="2:18" ht="20.25" thickBot="1">
      <c r="B9" s="306"/>
      <c r="C9" s="306"/>
      <c r="D9" s="146"/>
      <c r="E9" s="146" t="s">
        <v>807</v>
      </c>
      <c r="F9" s="146" t="s">
        <v>808</v>
      </c>
      <c r="G9" s="146"/>
      <c r="H9" s="146" t="s">
        <v>808</v>
      </c>
      <c r="I9" s="146" t="s">
        <v>809</v>
      </c>
      <c r="J9" s="146"/>
      <c r="K9" s="146" t="s">
        <v>807</v>
      </c>
      <c r="L9" s="146" t="s">
        <v>808</v>
      </c>
      <c r="M9" s="146"/>
      <c r="N9" s="146" t="s">
        <v>808</v>
      </c>
      <c r="O9" s="146" t="s">
        <v>809</v>
      </c>
      <c r="P9" s="401"/>
      <c r="Q9" s="961"/>
      <c r="R9" s="961"/>
    </row>
    <row r="10" spans="2:18" ht="12.75" customHeight="1" thickBot="1">
      <c r="B10" s="469" t="s">
        <v>768</v>
      </c>
      <c r="C10" s="154" t="s">
        <v>769</v>
      </c>
      <c r="D10" s="475">
        <v>914102716.10000002</v>
      </c>
      <c r="E10" s="476">
        <v>914102716.10000002</v>
      </c>
      <c r="F10" s="476">
        <v>0</v>
      </c>
      <c r="G10" s="476">
        <v>0</v>
      </c>
      <c r="H10" s="476">
        <v>0</v>
      </c>
      <c r="I10" s="476">
        <v>0</v>
      </c>
      <c r="J10" s="476">
        <v>-8026.6</v>
      </c>
      <c r="K10" s="476">
        <v>-8026.6</v>
      </c>
      <c r="L10" s="476">
        <v>0</v>
      </c>
      <c r="M10" s="476">
        <v>0</v>
      </c>
      <c r="N10" s="476">
        <v>0</v>
      </c>
      <c r="O10" s="476">
        <v>0</v>
      </c>
      <c r="P10" s="484">
        <v>0</v>
      </c>
      <c r="Q10" s="476">
        <v>0</v>
      </c>
      <c r="R10" s="476">
        <v>0</v>
      </c>
    </row>
    <row r="11" spans="2:18" ht="12.75" customHeight="1" thickBot="1">
      <c r="B11" s="470" t="s">
        <v>382</v>
      </c>
      <c r="C11" s="471" t="s">
        <v>652</v>
      </c>
      <c r="D11" s="477">
        <v>7453993018.8599997</v>
      </c>
      <c r="E11" s="477">
        <v>6840016608.5500002</v>
      </c>
      <c r="F11" s="477">
        <v>613976410.30999994</v>
      </c>
      <c r="G11" s="477">
        <v>210061175.63</v>
      </c>
      <c r="H11" s="477">
        <v>0</v>
      </c>
      <c r="I11" s="477">
        <v>210061175.63</v>
      </c>
      <c r="J11" s="477">
        <v>-73269185.849999994</v>
      </c>
      <c r="K11" s="477">
        <v>-32124893.010000002</v>
      </c>
      <c r="L11" s="477">
        <v>-41144292.840000004</v>
      </c>
      <c r="M11" s="477">
        <v>0</v>
      </c>
      <c r="N11" s="477">
        <v>0</v>
      </c>
      <c r="O11" s="477">
        <v>-160747872.09999999</v>
      </c>
      <c r="P11" s="485">
        <v>0</v>
      </c>
      <c r="Q11" s="477">
        <v>3810120115.1099997</v>
      </c>
      <c r="R11" s="477">
        <v>15945381.300000001</v>
      </c>
    </row>
    <row r="12" spans="2:18" ht="12.75" customHeight="1" thickBot="1">
      <c r="B12" s="472" t="s">
        <v>384</v>
      </c>
      <c r="C12" s="473" t="s">
        <v>770</v>
      </c>
      <c r="D12" s="478">
        <v>441</v>
      </c>
      <c r="E12" s="478">
        <v>441</v>
      </c>
      <c r="F12" s="478">
        <v>0</v>
      </c>
      <c r="G12" s="479">
        <v>10</v>
      </c>
      <c r="H12" s="479">
        <v>0</v>
      </c>
      <c r="I12" s="479">
        <v>10</v>
      </c>
      <c r="J12" s="479">
        <v>-3.7</v>
      </c>
      <c r="K12" s="479">
        <v>-3.7</v>
      </c>
      <c r="L12" s="479">
        <v>0</v>
      </c>
      <c r="M12" s="479">
        <v>0</v>
      </c>
      <c r="N12" s="479">
        <v>0</v>
      </c>
      <c r="O12" s="479">
        <v>0</v>
      </c>
      <c r="P12" s="486">
        <v>0</v>
      </c>
      <c r="Q12" s="479">
        <v>0</v>
      </c>
      <c r="R12" s="479">
        <v>0</v>
      </c>
    </row>
    <row r="13" spans="2:18" ht="12.75" customHeight="1" thickBot="1">
      <c r="B13" s="472" t="s">
        <v>386</v>
      </c>
      <c r="C13" s="473" t="s">
        <v>771</v>
      </c>
      <c r="D13" s="478">
        <v>380771980.5</v>
      </c>
      <c r="E13" s="478">
        <v>373628089.41000003</v>
      </c>
      <c r="F13" s="478">
        <v>7143891.0899999999</v>
      </c>
      <c r="G13" s="479">
        <v>958.04</v>
      </c>
      <c r="H13" s="479">
        <v>0</v>
      </c>
      <c r="I13" s="479">
        <v>958.04</v>
      </c>
      <c r="J13" s="479">
        <v>-544388.43000000005</v>
      </c>
      <c r="K13" s="479">
        <v>-110130.69</v>
      </c>
      <c r="L13" s="479">
        <v>-434257.74</v>
      </c>
      <c r="M13" s="479">
        <v>-958.04</v>
      </c>
      <c r="N13" s="479">
        <v>0</v>
      </c>
      <c r="O13" s="479">
        <v>-958.04</v>
      </c>
      <c r="P13" s="486">
        <v>0</v>
      </c>
      <c r="Q13" s="479">
        <v>265615768.91</v>
      </c>
      <c r="R13" s="479">
        <v>0</v>
      </c>
    </row>
    <row r="14" spans="2:18" ht="12.75" customHeight="1" thickBot="1">
      <c r="B14" s="472" t="s">
        <v>9</v>
      </c>
      <c r="C14" s="473" t="s">
        <v>772</v>
      </c>
      <c r="D14" s="478">
        <v>303773943.95999998</v>
      </c>
      <c r="E14" s="478">
        <v>303773943.95999998</v>
      </c>
      <c r="F14" s="478">
        <v>0</v>
      </c>
      <c r="G14" s="478">
        <v>8952.17</v>
      </c>
      <c r="H14" s="478">
        <v>0</v>
      </c>
      <c r="I14" s="478">
        <v>8952.17</v>
      </c>
      <c r="J14" s="478">
        <v>-430202.89</v>
      </c>
      <c r="K14" s="478">
        <v>-430202.89</v>
      </c>
      <c r="L14" s="478">
        <v>0</v>
      </c>
      <c r="M14" s="478">
        <v>-8952.17</v>
      </c>
      <c r="N14" s="478">
        <v>0</v>
      </c>
      <c r="O14" s="478">
        <v>-8952.17</v>
      </c>
      <c r="P14" s="486">
        <v>0</v>
      </c>
      <c r="Q14" s="479">
        <v>0</v>
      </c>
      <c r="R14" s="479">
        <v>0</v>
      </c>
    </row>
    <row r="15" spans="2:18" ht="12.75" customHeight="1" thickBot="1">
      <c r="B15" s="472" t="s">
        <v>10</v>
      </c>
      <c r="C15" s="473" t="s">
        <v>810</v>
      </c>
      <c r="D15" s="478">
        <v>73274775.420000002</v>
      </c>
      <c r="E15" s="478">
        <v>73027122.049999997</v>
      </c>
      <c r="F15" s="478">
        <v>247653.37</v>
      </c>
      <c r="G15" s="479">
        <v>45946.99</v>
      </c>
      <c r="H15" s="479">
        <v>0</v>
      </c>
      <c r="I15" s="479">
        <v>45946.99</v>
      </c>
      <c r="J15" s="479">
        <v>-611571.57999999996</v>
      </c>
      <c r="K15" s="479">
        <v>-608967.30000000005</v>
      </c>
      <c r="L15" s="479">
        <v>-2604.2800000000002</v>
      </c>
      <c r="M15" s="479">
        <v>-28323.59</v>
      </c>
      <c r="N15" s="479">
        <v>0</v>
      </c>
      <c r="O15" s="479">
        <v>-28323.59</v>
      </c>
      <c r="P15" s="486">
        <v>0</v>
      </c>
      <c r="Q15" s="479">
        <v>12470904.789999999</v>
      </c>
      <c r="R15" s="479">
        <v>0</v>
      </c>
    </row>
    <row r="16" spans="2:18" ht="12.75" customHeight="1" thickBot="1">
      <c r="B16" s="472" t="s">
        <v>390</v>
      </c>
      <c r="C16" s="473" t="s">
        <v>774</v>
      </c>
      <c r="D16" s="478">
        <v>2479397067.3200002</v>
      </c>
      <c r="E16" s="478">
        <v>2176918860.54</v>
      </c>
      <c r="F16" s="478">
        <v>302478206.77999997</v>
      </c>
      <c r="G16" s="479">
        <v>42190470.350000001</v>
      </c>
      <c r="H16" s="479">
        <v>0</v>
      </c>
      <c r="I16" s="479">
        <v>42190470.350000001</v>
      </c>
      <c r="J16" s="479">
        <v>-24884423.440000001</v>
      </c>
      <c r="K16" s="479">
        <v>-12054969.460000001</v>
      </c>
      <c r="L16" s="479">
        <v>-12829453.98</v>
      </c>
      <c r="M16" s="479">
        <v>-34738078.710000001</v>
      </c>
      <c r="N16" s="479">
        <v>0</v>
      </c>
      <c r="O16" s="479">
        <v>-34738078.710000001</v>
      </c>
      <c r="P16" s="486">
        <v>0</v>
      </c>
      <c r="Q16" s="479">
        <v>1365265429.6800001</v>
      </c>
      <c r="R16" s="479">
        <v>4194697.05</v>
      </c>
    </row>
    <row r="17" spans="2:18" ht="12.75" customHeight="1" thickBot="1">
      <c r="B17" s="472" t="s">
        <v>395</v>
      </c>
      <c r="C17" s="474" t="s">
        <v>811</v>
      </c>
      <c r="D17" s="478">
        <v>971332245.49000001</v>
      </c>
      <c r="E17" s="478">
        <v>861122389.88999999</v>
      </c>
      <c r="F17" s="478">
        <v>110209855.59999999</v>
      </c>
      <c r="G17" s="479">
        <v>23501934.550000001</v>
      </c>
      <c r="H17" s="479">
        <v>0</v>
      </c>
      <c r="I17" s="479">
        <v>23501934.550000001</v>
      </c>
      <c r="J17" s="479">
        <v>-7880763.8300000001</v>
      </c>
      <c r="K17" s="479">
        <v>-4466805.21</v>
      </c>
      <c r="L17" s="479">
        <v>-3413958.62</v>
      </c>
      <c r="M17" s="479">
        <v>-18041729.469999999</v>
      </c>
      <c r="N17" s="479">
        <v>0</v>
      </c>
      <c r="O17" s="479">
        <v>-18041729.469999999</v>
      </c>
      <c r="P17" s="486">
        <v>0</v>
      </c>
      <c r="Q17" s="479">
        <v>401540488.88999999</v>
      </c>
      <c r="R17" s="479">
        <v>2927463.51</v>
      </c>
    </row>
    <row r="18" spans="2:18" ht="12.75" customHeight="1" thickBot="1">
      <c r="B18" s="472" t="s">
        <v>397</v>
      </c>
      <c r="C18" s="473" t="s">
        <v>776</v>
      </c>
      <c r="D18" s="478">
        <v>4216774810.6599998</v>
      </c>
      <c r="E18" s="478">
        <v>3912668151.5900002</v>
      </c>
      <c r="F18" s="478">
        <v>304106659.06999999</v>
      </c>
      <c r="G18" s="479">
        <v>167814838.08000001</v>
      </c>
      <c r="H18" s="479">
        <v>0</v>
      </c>
      <c r="I18" s="479">
        <v>167814838.08000001</v>
      </c>
      <c r="J18" s="479">
        <v>-46798595.810000002</v>
      </c>
      <c r="K18" s="479">
        <v>-18920618.969999999</v>
      </c>
      <c r="L18" s="479">
        <v>-27877976.84</v>
      </c>
      <c r="M18" s="479">
        <v>-125971559.59</v>
      </c>
      <c r="N18" s="479">
        <v>0</v>
      </c>
      <c r="O18" s="479">
        <v>-125971559.59</v>
      </c>
      <c r="P18" s="486">
        <v>0</v>
      </c>
      <c r="Q18" s="479">
        <v>2166768011.73</v>
      </c>
      <c r="R18" s="479">
        <v>11750684.25</v>
      </c>
    </row>
    <row r="19" spans="2:18" ht="12.75" customHeight="1" thickBot="1">
      <c r="B19" s="470" t="s">
        <v>399</v>
      </c>
      <c r="C19" s="471" t="s">
        <v>777</v>
      </c>
      <c r="D19" s="477">
        <v>1196591549.8999999</v>
      </c>
      <c r="E19" s="477">
        <v>1196591549.8999999</v>
      </c>
      <c r="F19" s="477">
        <v>0</v>
      </c>
      <c r="G19" s="477">
        <v>11961.76</v>
      </c>
      <c r="H19" s="477">
        <v>0</v>
      </c>
      <c r="I19" s="477">
        <v>11961.76</v>
      </c>
      <c r="J19" s="477">
        <v>-937572.77999999991</v>
      </c>
      <c r="K19" s="477">
        <v>-937572.77999999991</v>
      </c>
      <c r="L19" s="477">
        <v>0</v>
      </c>
      <c r="M19" s="477">
        <v>-11961.76</v>
      </c>
      <c r="N19" s="477">
        <v>0</v>
      </c>
      <c r="O19" s="477">
        <v>-11961.76</v>
      </c>
      <c r="P19" s="485">
        <v>0</v>
      </c>
      <c r="Q19" s="477">
        <v>0</v>
      </c>
      <c r="R19" s="477">
        <v>0</v>
      </c>
    </row>
    <row r="20" spans="2:18" ht="12.75" customHeight="1" thickBot="1">
      <c r="B20" s="472" t="s">
        <v>401</v>
      </c>
      <c r="C20" s="473" t="s">
        <v>770</v>
      </c>
      <c r="D20" s="478">
        <v>401769691.25</v>
      </c>
      <c r="E20" s="478">
        <v>401769691.25</v>
      </c>
      <c r="F20" s="478">
        <v>0</v>
      </c>
      <c r="G20" s="479">
        <v>0</v>
      </c>
      <c r="H20" s="479">
        <v>0</v>
      </c>
      <c r="I20" s="479">
        <v>0</v>
      </c>
      <c r="J20" s="479"/>
      <c r="K20" s="479"/>
      <c r="L20" s="479">
        <v>0</v>
      </c>
      <c r="M20" s="479">
        <v>0</v>
      </c>
      <c r="N20" s="479">
        <v>0</v>
      </c>
      <c r="O20" s="479">
        <v>0</v>
      </c>
      <c r="P20" s="486">
        <v>0</v>
      </c>
      <c r="Q20" s="479">
        <v>0</v>
      </c>
      <c r="R20" s="479">
        <v>0</v>
      </c>
    </row>
    <row r="21" spans="2:18" ht="12.75" customHeight="1" thickBot="1">
      <c r="B21" s="472" t="s">
        <v>402</v>
      </c>
      <c r="C21" s="473" t="s">
        <v>771</v>
      </c>
      <c r="D21" s="478">
        <v>676446486.41999996</v>
      </c>
      <c r="E21" s="478">
        <v>676446486.41999996</v>
      </c>
      <c r="F21" s="478">
        <v>0</v>
      </c>
      <c r="G21" s="479">
        <v>0</v>
      </c>
      <c r="H21" s="479">
        <v>0</v>
      </c>
      <c r="I21" s="479">
        <v>0</v>
      </c>
      <c r="J21" s="479">
        <v>-349283.98000000004</v>
      </c>
      <c r="K21" s="479">
        <v>-349283.98000000004</v>
      </c>
      <c r="L21" s="479">
        <v>0</v>
      </c>
      <c r="M21" s="479">
        <v>0</v>
      </c>
      <c r="N21" s="479">
        <v>0</v>
      </c>
      <c r="O21" s="479">
        <v>0</v>
      </c>
      <c r="P21" s="486">
        <v>0</v>
      </c>
      <c r="Q21" s="479">
        <v>0</v>
      </c>
      <c r="R21" s="479">
        <v>0</v>
      </c>
    </row>
    <row r="22" spans="2:18" ht="12.75" customHeight="1" thickBot="1">
      <c r="B22" s="472" t="s">
        <v>403</v>
      </c>
      <c r="C22" s="473" t="s">
        <v>772</v>
      </c>
      <c r="D22" s="478">
        <v>51886613.759999998</v>
      </c>
      <c r="E22" s="478">
        <v>51886613.759999998</v>
      </c>
      <c r="F22" s="478">
        <v>0</v>
      </c>
      <c r="G22" s="479">
        <v>0</v>
      </c>
      <c r="H22" s="479">
        <v>0</v>
      </c>
      <c r="I22" s="479">
        <v>0</v>
      </c>
      <c r="J22" s="479">
        <v>-30171.05</v>
      </c>
      <c r="K22" s="479">
        <v>-30171.05</v>
      </c>
      <c r="L22" s="479">
        <v>0</v>
      </c>
      <c r="M22" s="479">
        <v>0</v>
      </c>
      <c r="N22" s="479">
        <v>0</v>
      </c>
      <c r="O22" s="479">
        <v>0</v>
      </c>
      <c r="P22" s="486">
        <v>0</v>
      </c>
      <c r="Q22" s="479">
        <v>0</v>
      </c>
      <c r="R22" s="479">
        <v>0</v>
      </c>
    </row>
    <row r="23" spans="2:18" ht="12.75" customHeight="1" thickBot="1">
      <c r="B23" s="472" t="s">
        <v>405</v>
      </c>
      <c r="C23" s="473" t="s">
        <v>810</v>
      </c>
      <c r="D23" s="478">
        <v>0</v>
      </c>
      <c r="E23" s="478">
        <v>0</v>
      </c>
      <c r="F23" s="478">
        <v>0</v>
      </c>
      <c r="G23" s="479">
        <v>0</v>
      </c>
      <c r="H23" s="479">
        <v>0</v>
      </c>
      <c r="I23" s="479">
        <v>0</v>
      </c>
      <c r="J23" s="479">
        <v>0</v>
      </c>
      <c r="K23" s="479">
        <v>0</v>
      </c>
      <c r="L23" s="479">
        <v>0</v>
      </c>
      <c r="M23" s="479">
        <v>0</v>
      </c>
      <c r="N23" s="479">
        <v>0</v>
      </c>
      <c r="O23" s="479">
        <v>0</v>
      </c>
      <c r="P23" s="486">
        <v>0</v>
      </c>
      <c r="Q23" s="479">
        <v>0</v>
      </c>
      <c r="R23" s="479">
        <v>0</v>
      </c>
    </row>
    <row r="24" spans="2:18" ht="12.75" customHeight="1" thickBot="1">
      <c r="B24" s="472" t="s">
        <v>715</v>
      </c>
      <c r="C24" s="473" t="s">
        <v>774</v>
      </c>
      <c r="D24" s="478">
        <v>66488758.469999999</v>
      </c>
      <c r="E24" s="478">
        <v>66488758.469999999</v>
      </c>
      <c r="F24" s="478">
        <v>0</v>
      </c>
      <c r="G24" s="479">
        <v>11961.76</v>
      </c>
      <c r="H24" s="479">
        <v>0</v>
      </c>
      <c r="I24" s="479">
        <v>11961.76</v>
      </c>
      <c r="J24" s="479">
        <v>-558117.75</v>
      </c>
      <c r="K24" s="479">
        <v>-558117.75</v>
      </c>
      <c r="L24" s="479">
        <v>0</v>
      </c>
      <c r="M24" s="479">
        <v>-11961.76</v>
      </c>
      <c r="N24" s="479">
        <v>0</v>
      </c>
      <c r="O24" s="479">
        <v>-11961.76</v>
      </c>
      <c r="P24" s="486">
        <v>0</v>
      </c>
      <c r="Q24" s="479">
        <v>0</v>
      </c>
      <c r="R24" s="479">
        <v>0</v>
      </c>
    </row>
    <row r="25" spans="2:18" ht="12.75" customHeight="1" thickBot="1">
      <c r="B25" s="470" t="s">
        <v>737</v>
      </c>
      <c r="C25" s="471" t="s">
        <v>314</v>
      </c>
      <c r="D25" s="477">
        <v>2322233329.21</v>
      </c>
      <c r="E25" s="477">
        <v>2177316960.1100001</v>
      </c>
      <c r="F25" s="477">
        <v>144916369.09999999</v>
      </c>
      <c r="G25" s="477">
        <v>3507856.48</v>
      </c>
      <c r="H25" s="477">
        <v>0</v>
      </c>
      <c r="I25" s="477">
        <v>3507856.48</v>
      </c>
      <c r="J25" s="477">
        <v>9798552.2200000007</v>
      </c>
      <c r="K25" s="477">
        <v>8339327.6200000001</v>
      </c>
      <c r="L25" s="477">
        <v>1459224.6</v>
      </c>
      <c r="M25" s="477">
        <v>1690657.02</v>
      </c>
      <c r="N25" s="477">
        <v>0</v>
      </c>
      <c r="O25" s="477">
        <v>1690657.02</v>
      </c>
      <c r="P25" s="480"/>
      <c r="Q25" s="481">
        <v>394704262.40999997</v>
      </c>
      <c r="R25" s="481">
        <v>1197478.42</v>
      </c>
    </row>
    <row r="26" spans="2:18" ht="12.75" customHeight="1" thickBot="1">
      <c r="B26" s="472" t="s">
        <v>739</v>
      </c>
      <c r="C26" s="473" t="s">
        <v>770</v>
      </c>
      <c r="D26" s="482">
        <v>0</v>
      </c>
      <c r="E26" s="482">
        <v>0</v>
      </c>
      <c r="F26" s="482">
        <v>0</v>
      </c>
      <c r="G26" s="482">
        <v>0</v>
      </c>
      <c r="H26" s="482">
        <v>0</v>
      </c>
      <c r="I26" s="482">
        <v>0</v>
      </c>
      <c r="J26" s="482">
        <v>0</v>
      </c>
      <c r="K26" s="482">
        <v>0</v>
      </c>
      <c r="L26" s="482">
        <v>0</v>
      </c>
      <c r="M26" s="482">
        <v>0</v>
      </c>
      <c r="N26" s="482">
        <v>0</v>
      </c>
      <c r="O26" s="482">
        <v>0</v>
      </c>
      <c r="P26" s="483"/>
      <c r="Q26" s="479">
        <v>0</v>
      </c>
      <c r="R26" s="479">
        <v>0</v>
      </c>
    </row>
    <row r="27" spans="2:18" ht="12.75" customHeight="1" thickBot="1">
      <c r="B27" s="472" t="s">
        <v>741</v>
      </c>
      <c r="C27" s="473" t="s">
        <v>771</v>
      </c>
      <c r="D27" s="482">
        <v>163022107.25999999</v>
      </c>
      <c r="E27" s="482">
        <v>162862949.42999998</v>
      </c>
      <c r="F27" s="482">
        <v>159157.82999999999</v>
      </c>
      <c r="G27" s="482">
        <v>0</v>
      </c>
      <c r="H27" s="482">
        <v>0</v>
      </c>
      <c r="I27" s="482">
        <v>0</v>
      </c>
      <c r="J27" s="482">
        <v>43714.19</v>
      </c>
      <c r="K27" s="482">
        <v>36222.01</v>
      </c>
      <c r="L27" s="482">
        <v>7492.18</v>
      </c>
      <c r="M27" s="482">
        <v>0</v>
      </c>
      <c r="N27" s="482">
        <v>0</v>
      </c>
      <c r="O27" s="482">
        <v>0</v>
      </c>
      <c r="P27" s="483"/>
      <c r="Q27" s="479">
        <v>99989455.340000004</v>
      </c>
      <c r="R27" s="479">
        <v>0</v>
      </c>
    </row>
    <row r="28" spans="2:18" ht="12.75" customHeight="1" thickBot="1">
      <c r="B28" s="472" t="s">
        <v>743</v>
      </c>
      <c r="C28" s="473" t="s">
        <v>772</v>
      </c>
      <c r="D28" s="482">
        <v>15457799.52</v>
      </c>
      <c r="E28" s="482">
        <v>15457799.52</v>
      </c>
      <c r="F28" s="482">
        <v>0</v>
      </c>
      <c r="G28" s="482">
        <v>0</v>
      </c>
      <c r="H28" s="482">
        <v>0</v>
      </c>
      <c r="I28" s="482">
        <v>0</v>
      </c>
      <c r="J28" s="482">
        <v>8342.4599999999991</v>
      </c>
      <c r="K28" s="482">
        <v>8342.4599999999991</v>
      </c>
      <c r="L28" s="482">
        <v>0</v>
      </c>
      <c r="M28" s="482">
        <v>0</v>
      </c>
      <c r="N28" s="482">
        <v>0</v>
      </c>
      <c r="O28" s="482">
        <v>0</v>
      </c>
      <c r="P28" s="483"/>
      <c r="Q28" s="479">
        <v>107446.39</v>
      </c>
      <c r="R28" s="479">
        <v>0</v>
      </c>
    </row>
    <row r="29" spans="2:18" ht="12.75" customHeight="1" thickBot="1">
      <c r="B29" s="472" t="s">
        <v>745</v>
      </c>
      <c r="C29" s="473" t="s">
        <v>810</v>
      </c>
      <c r="D29" s="482">
        <v>25377370.23</v>
      </c>
      <c r="E29" s="482">
        <v>25357461.800000001</v>
      </c>
      <c r="F29" s="482">
        <v>19908.43</v>
      </c>
      <c r="G29" s="482">
        <v>0</v>
      </c>
      <c r="H29" s="482">
        <v>0</v>
      </c>
      <c r="I29" s="482">
        <v>0</v>
      </c>
      <c r="J29" s="482">
        <v>48100.04</v>
      </c>
      <c r="K29" s="482">
        <v>46811.479999999996</v>
      </c>
      <c r="L29" s="482">
        <v>1288.56</v>
      </c>
      <c r="M29" s="482">
        <v>0</v>
      </c>
      <c r="N29" s="482">
        <v>0</v>
      </c>
      <c r="O29" s="482">
        <v>0</v>
      </c>
      <c r="P29" s="483"/>
      <c r="Q29" s="479">
        <v>22970865.210000001</v>
      </c>
      <c r="R29" s="479">
        <v>0</v>
      </c>
    </row>
    <row r="30" spans="2:18" ht="12.75" customHeight="1" thickBot="1">
      <c r="B30" s="472" t="s">
        <v>747</v>
      </c>
      <c r="C30" s="473" t="s">
        <v>774</v>
      </c>
      <c r="D30" s="482">
        <v>1699100504.3099999</v>
      </c>
      <c r="E30" s="482">
        <v>1566000105.27</v>
      </c>
      <c r="F30" s="482">
        <v>133100399.04000001</v>
      </c>
      <c r="G30" s="482">
        <v>2597957.08</v>
      </c>
      <c r="H30" s="482">
        <v>0</v>
      </c>
      <c r="I30" s="482">
        <v>2597957.08</v>
      </c>
      <c r="J30" s="482">
        <v>7467328.1600000001</v>
      </c>
      <c r="K30" s="482">
        <v>6509261.4100000001</v>
      </c>
      <c r="L30" s="482">
        <v>958066.75</v>
      </c>
      <c r="M30" s="482">
        <v>1362066.72</v>
      </c>
      <c r="N30" s="482">
        <v>0</v>
      </c>
      <c r="O30" s="482">
        <v>1362066.72</v>
      </c>
      <c r="P30" s="483"/>
      <c r="Q30" s="479">
        <v>259540872.96999997</v>
      </c>
      <c r="R30" s="479">
        <v>1197478.42</v>
      </c>
    </row>
    <row r="31" spans="2:18" ht="12.75" customHeight="1" thickBot="1">
      <c r="B31" s="472" t="s">
        <v>778</v>
      </c>
      <c r="C31" s="473" t="s">
        <v>776</v>
      </c>
      <c r="D31" s="482">
        <v>419275547.88999999</v>
      </c>
      <c r="E31" s="482">
        <v>407638644.09000003</v>
      </c>
      <c r="F31" s="482">
        <v>11636903.799999999</v>
      </c>
      <c r="G31" s="482">
        <v>909899.4</v>
      </c>
      <c r="H31" s="482">
        <v>0</v>
      </c>
      <c r="I31" s="482">
        <v>909899.4</v>
      </c>
      <c r="J31" s="482">
        <v>2231067.37</v>
      </c>
      <c r="K31" s="482">
        <v>1738690.26</v>
      </c>
      <c r="L31" s="482">
        <v>492377.11</v>
      </c>
      <c r="M31" s="482">
        <v>328590.3</v>
      </c>
      <c r="N31" s="482">
        <v>0</v>
      </c>
      <c r="O31" s="482">
        <v>328590.3</v>
      </c>
      <c r="P31" s="483"/>
      <c r="Q31" s="479">
        <v>12095622.5</v>
      </c>
      <c r="R31" s="479">
        <v>0</v>
      </c>
    </row>
    <row r="32" spans="2:18" s="207" customFormat="1" ht="12.75" customHeight="1" thickBot="1">
      <c r="B32" s="606" t="s">
        <v>779</v>
      </c>
      <c r="C32" s="607" t="s">
        <v>56</v>
      </c>
      <c r="D32" s="608">
        <v>11886920614.07</v>
      </c>
      <c r="E32" s="608">
        <v>11128027834.660002</v>
      </c>
      <c r="F32" s="608">
        <v>758892779.40999997</v>
      </c>
      <c r="G32" s="608">
        <v>213580993.86999997</v>
      </c>
      <c r="H32" s="608">
        <v>0</v>
      </c>
      <c r="I32" s="608">
        <v>213580993.86999997</v>
      </c>
      <c r="J32" s="608">
        <v>-64416233.00999999</v>
      </c>
      <c r="K32" s="608">
        <v>-24731164.770000003</v>
      </c>
      <c r="L32" s="608">
        <v>-39685068.240000002</v>
      </c>
      <c r="M32" s="608">
        <v>1678695.26</v>
      </c>
      <c r="N32" s="608">
        <v>0</v>
      </c>
      <c r="O32" s="608">
        <v>-159069176.83999997</v>
      </c>
      <c r="P32" s="608">
        <v>0</v>
      </c>
      <c r="Q32" s="608">
        <v>4204824377.5199995</v>
      </c>
      <c r="R32" s="608">
        <v>17142859.719999999</v>
      </c>
    </row>
  </sheetData>
  <mergeCells count="10">
    <mergeCell ref="D7:I7"/>
    <mergeCell ref="J7:O7"/>
    <mergeCell ref="P7:P8"/>
    <mergeCell ref="Q7:R7"/>
    <mergeCell ref="D8:F8"/>
    <mergeCell ref="G8:I8"/>
    <mergeCell ref="J8:L8"/>
    <mergeCell ref="M8:O8"/>
    <mergeCell ref="Q8:Q9"/>
    <mergeCell ref="R8:R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F68BA-3C30-4B18-A7FC-4866E76BE6C6}">
  <dimension ref="B3:I10"/>
  <sheetViews>
    <sheetView showGridLines="0" workbookViewId="0">
      <selection activeCell="C8" sqref="C8:C9"/>
    </sheetView>
  </sheetViews>
  <sheetFormatPr defaultRowHeight="12.75"/>
  <cols>
    <col min="3" max="3" width="19.5703125" bestFit="1" customWidth="1"/>
    <col min="4" max="4" width="15.28515625" customWidth="1"/>
    <col min="5" max="5" width="21.140625" customWidth="1"/>
    <col min="6" max="6" width="15" customWidth="1"/>
    <col min="7" max="7" width="18.85546875" customWidth="1"/>
    <col min="8" max="8" width="14.7109375" customWidth="1"/>
    <col min="9" max="9" width="18.5703125" customWidth="1"/>
  </cols>
  <sheetData>
    <row r="3" spans="2:9" ht="20.25">
      <c r="B3" s="360" t="s">
        <v>1133</v>
      </c>
    </row>
    <row r="4" spans="2:9" ht="13.5" thickBot="1">
      <c r="B4" s="20"/>
    </row>
    <row r="5" spans="2:9" ht="13.5" thickBot="1">
      <c r="B5" s="735"/>
      <c r="C5" s="712"/>
      <c r="D5" s="468" t="s">
        <v>11</v>
      </c>
      <c r="E5" s="468" t="s">
        <v>12</v>
      </c>
      <c r="F5" s="468" t="s">
        <v>13</v>
      </c>
      <c r="G5" s="468" t="s">
        <v>14</v>
      </c>
      <c r="H5" s="468" t="s">
        <v>15</v>
      </c>
      <c r="I5" s="468" t="s">
        <v>16</v>
      </c>
    </row>
    <row r="6" spans="2:9" ht="13.5" thickBot="1">
      <c r="B6" s="712"/>
      <c r="C6" s="712"/>
      <c r="D6" s="961" t="s">
        <v>1142</v>
      </c>
      <c r="E6" s="961"/>
      <c r="F6" s="961"/>
      <c r="G6" s="961"/>
      <c r="H6" s="961"/>
      <c r="I6" s="961"/>
    </row>
    <row r="7" spans="2:9" ht="21.75" thickBot="1">
      <c r="B7" s="712"/>
      <c r="C7" s="712"/>
      <c r="D7" s="468" t="s">
        <v>1134</v>
      </c>
      <c r="E7" s="468" t="s">
        <v>1135</v>
      </c>
      <c r="F7" s="468" t="s">
        <v>1136</v>
      </c>
      <c r="G7" s="468" t="s">
        <v>1137</v>
      </c>
      <c r="H7" s="468" t="s">
        <v>1138</v>
      </c>
      <c r="I7" s="468" t="s">
        <v>1139</v>
      </c>
    </row>
    <row r="8" spans="2:9" ht="12.75" customHeight="1" thickBot="1">
      <c r="B8" s="469">
        <v>1</v>
      </c>
      <c r="C8" s="154" t="s">
        <v>1140</v>
      </c>
      <c r="D8" s="475">
        <v>0</v>
      </c>
      <c r="E8" s="705">
        <v>1025466454.02</v>
      </c>
      <c r="F8" s="705">
        <v>922575474.16999996</v>
      </c>
      <c r="G8" s="705">
        <v>5481995208.3500004</v>
      </c>
      <c r="H8" s="476">
        <v>0</v>
      </c>
      <c r="I8" s="706">
        <f>+E8+F8+G8</f>
        <v>7430037136.5400009</v>
      </c>
    </row>
    <row r="9" spans="2:9" ht="12.75" customHeight="1" thickBot="1">
      <c r="B9" s="470">
        <v>2</v>
      </c>
      <c r="C9" s="471" t="s">
        <v>1141</v>
      </c>
      <c r="D9" s="477">
        <v>0</v>
      </c>
      <c r="E9" s="707">
        <v>401779638.93000001</v>
      </c>
      <c r="F9" s="707">
        <v>144286876.90000001</v>
      </c>
      <c r="G9" s="707">
        <v>649587461.28999996</v>
      </c>
      <c r="H9" s="482">
        <v>0</v>
      </c>
      <c r="I9" s="706">
        <f>+E9+F9+G9</f>
        <v>1195653977.1199999</v>
      </c>
    </row>
    <row r="10" spans="2:9" ht="12.75" customHeight="1" thickBot="1">
      <c r="B10" s="472">
        <v>3</v>
      </c>
      <c r="C10" s="738" t="s">
        <v>1143</v>
      </c>
      <c r="D10" s="736">
        <f>+D8-D9</f>
        <v>0</v>
      </c>
      <c r="E10" s="737">
        <f>+E8+E9</f>
        <v>1427246092.95</v>
      </c>
      <c r="F10" s="737">
        <f t="shared" ref="F10:I10" si="0">+F8+F9</f>
        <v>1066862351.0699999</v>
      </c>
      <c r="G10" s="737">
        <f t="shared" si="0"/>
        <v>6131582669.6400003</v>
      </c>
      <c r="H10" s="739">
        <f t="shared" si="0"/>
        <v>0</v>
      </c>
      <c r="I10" s="737">
        <f t="shared" si="0"/>
        <v>8625691113.6599998</v>
      </c>
    </row>
  </sheetData>
  <mergeCells count="1">
    <mergeCell ref="D6:I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87A7-4430-49B8-8349-CD40530D988C}">
  <dimension ref="A1:F47"/>
  <sheetViews>
    <sheetView showGridLines="0" workbookViewId="0">
      <selection activeCell="D6" sqref="D6:E6"/>
    </sheetView>
  </sheetViews>
  <sheetFormatPr defaultRowHeight="12.75"/>
  <cols>
    <col min="3" max="3" width="59.42578125" customWidth="1"/>
    <col min="4" max="4" width="19.140625" customWidth="1"/>
    <col min="5" max="5" width="19.28515625" customWidth="1"/>
    <col min="6" max="6" width="22.28515625" customWidth="1"/>
  </cols>
  <sheetData>
    <row r="1" spans="1:6">
      <c r="A1" s="59"/>
    </row>
    <row r="3" spans="1:6" ht="20.25">
      <c r="B3" s="566" t="s">
        <v>933</v>
      </c>
      <c r="C3" s="2"/>
      <c r="D3" s="2"/>
      <c r="E3" s="2"/>
      <c r="F3" s="2"/>
    </row>
    <row r="4" spans="1:6" ht="15">
      <c r="B4" s="2"/>
      <c r="C4" s="2"/>
      <c r="D4" s="2"/>
      <c r="E4" s="2"/>
      <c r="F4" s="2"/>
    </row>
    <row r="5" spans="1:6" ht="15.75" thickBot="1">
      <c r="B5" s="2"/>
      <c r="C5" s="2"/>
      <c r="D5" s="2"/>
      <c r="E5" s="2"/>
      <c r="F5" s="2"/>
    </row>
    <row r="6" spans="1:6" ht="33.75" customHeight="1" thickBot="1">
      <c r="B6" s="908"/>
      <c r="C6" s="909"/>
      <c r="D6" s="911" t="s">
        <v>994</v>
      </c>
      <c r="E6" s="912"/>
      <c r="F6" s="568" t="s">
        <v>995</v>
      </c>
    </row>
    <row r="7" spans="1:6" ht="13.5" thickBot="1">
      <c r="B7" s="908"/>
      <c r="C7" s="909"/>
      <c r="D7" s="60" t="s">
        <v>11</v>
      </c>
      <c r="E7" s="60" t="s">
        <v>12</v>
      </c>
      <c r="F7" s="60" t="s">
        <v>13</v>
      </c>
    </row>
    <row r="8" spans="1:6" ht="15.75" customHeight="1" thickBot="1">
      <c r="B8" s="910"/>
      <c r="C8" s="910"/>
      <c r="D8" s="580">
        <v>46022</v>
      </c>
      <c r="E8" s="580">
        <v>45930</v>
      </c>
      <c r="F8" s="580">
        <v>46022</v>
      </c>
    </row>
    <row r="9" spans="1:6" ht="12.75" customHeight="1" thickBot="1">
      <c r="B9" s="563">
        <v>1</v>
      </c>
      <c r="C9" s="532" t="s">
        <v>996</v>
      </c>
      <c r="D9" s="581">
        <v>5517817507.3199997</v>
      </c>
      <c r="E9" s="581">
        <v>5471290210.5700006</v>
      </c>
      <c r="F9" s="581">
        <v>441425400.58559996</v>
      </c>
    </row>
    <row r="10" spans="1:6" ht="12.75" customHeight="1" thickBot="1">
      <c r="B10" s="563">
        <v>2</v>
      </c>
      <c r="C10" s="582" t="s">
        <v>1001</v>
      </c>
      <c r="D10" s="581">
        <v>5517817507.3199997</v>
      </c>
      <c r="E10" s="581">
        <v>5471290210.5700006</v>
      </c>
      <c r="F10" s="581">
        <v>441425400.58559996</v>
      </c>
    </row>
    <row r="11" spans="1:6" ht="12.75" customHeight="1" thickBot="1">
      <c r="B11" s="563">
        <v>3</v>
      </c>
      <c r="C11" s="582" t="s">
        <v>997</v>
      </c>
      <c r="D11" s="581">
        <v>0</v>
      </c>
      <c r="E11" s="581">
        <v>0</v>
      </c>
      <c r="F11" s="581">
        <v>0</v>
      </c>
    </row>
    <row r="12" spans="1:6" ht="12.75" customHeight="1" thickBot="1">
      <c r="B12" s="563">
        <v>4</v>
      </c>
      <c r="C12" s="582" t="s">
        <v>998</v>
      </c>
      <c r="D12" s="581">
        <v>0</v>
      </c>
      <c r="E12" s="581">
        <v>0</v>
      </c>
      <c r="F12" s="581">
        <v>0</v>
      </c>
    </row>
    <row r="13" spans="1:6" ht="12.75" customHeight="1" thickBot="1">
      <c r="B13" s="563" t="s">
        <v>1014</v>
      </c>
      <c r="C13" s="582" t="s">
        <v>1015</v>
      </c>
      <c r="D13" s="581">
        <v>0</v>
      </c>
      <c r="E13" s="581">
        <v>0</v>
      </c>
      <c r="F13" s="581">
        <v>0</v>
      </c>
    </row>
    <row r="14" spans="1:6" ht="12.75" customHeight="1" thickBot="1">
      <c r="B14" s="563">
        <v>5</v>
      </c>
      <c r="C14" s="582" t="s">
        <v>999</v>
      </c>
      <c r="D14" s="581">
        <v>0</v>
      </c>
      <c r="E14" s="581">
        <v>0</v>
      </c>
      <c r="F14" s="581">
        <v>0</v>
      </c>
    </row>
    <row r="15" spans="1:6" ht="12.75" customHeight="1" thickBot="1">
      <c r="B15" s="563">
        <v>6</v>
      </c>
      <c r="C15" s="532" t="s">
        <v>1000</v>
      </c>
      <c r="D15" s="581">
        <v>57198041.130000003</v>
      </c>
      <c r="E15" s="581">
        <v>48281620.280000001</v>
      </c>
      <c r="F15" s="581">
        <v>4575843.2904000003</v>
      </c>
    </row>
    <row r="16" spans="1:6" ht="12.75" customHeight="1" thickBot="1">
      <c r="B16" s="563">
        <v>7</v>
      </c>
      <c r="C16" s="582" t="s">
        <v>1032</v>
      </c>
      <c r="D16" s="581">
        <v>0</v>
      </c>
      <c r="E16" s="581">
        <v>0</v>
      </c>
      <c r="F16" s="581">
        <v>0</v>
      </c>
    </row>
    <row r="17" spans="2:6" ht="12.75" customHeight="1" thickBot="1">
      <c r="B17" s="563">
        <v>8</v>
      </c>
      <c r="C17" s="582" t="s">
        <v>1002</v>
      </c>
      <c r="D17" s="581">
        <v>0</v>
      </c>
      <c r="E17" s="581">
        <v>0</v>
      </c>
      <c r="F17" s="581">
        <v>0</v>
      </c>
    </row>
    <row r="18" spans="2:6" ht="12.75" customHeight="1" thickBot="1">
      <c r="B18" s="563" t="s">
        <v>945</v>
      </c>
      <c r="C18" s="582" t="s">
        <v>1003</v>
      </c>
      <c r="D18" s="581">
        <v>57198041.130000003</v>
      </c>
      <c r="E18" s="581">
        <v>48281620.280000001</v>
      </c>
      <c r="F18" s="581">
        <v>4575843.2904000003</v>
      </c>
    </row>
    <row r="19" spans="2:6" ht="12.75" customHeight="1" thickBot="1">
      <c r="B19" s="563">
        <v>9</v>
      </c>
      <c r="C19" s="582" t="s">
        <v>1004</v>
      </c>
      <c r="D19" s="581">
        <v>0</v>
      </c>
      <c r="E19" s="581">
        <v>0</v>
      </c>
      <c r="F19" s="581">
        <v>0</v>
      </c>
    </row>
    <row r="20" spans="2:6" ht="12.75" customHeight="1" thickBot="1">
      <c r="B20" s="563">
        <v>10</v>
      </c>
      <c r="C20" s="532" t="s">
        <v>1016</v>
      </c>
      <c r="D20" s="581">
        <v>205521.92000000001</v>
      </c>
      <c r="E20" s="581">
        <v>311479.86</v>
      </c>
      <c r="F20" s="581">
        <v>16441.7536</v>
      </c>
    </row>
    <row r="21" spans="2:6" ht="12.75" customHeight="1" thickBot="1">
      <c r="B21" s="563" t="s">
        <v>627</v>
      </c>
      <c r="C21" s="532" t="s">
        <v>1017</v>
      </c>
      <c r="D21" s="581">
        <v>0</v>
      </c>
      <c r="E21" s="581">
        <v>0</v>
      </c>
      <c r="F21" s="581">
        <v>0</v>
      </c>
    </row>
    <row r="22" spans="2:6" ht="12.75" customHeight="1" thickBot="1">
      <c r="B22" s="563" t="s">
        <v>629</v>
      </c>
      <c r="C22" s="532" t="s">
        <v>1018</v>
      </c>
      <c r="D22" s="581">
        <v>0</v>
      </c>
      <c r="E22" s="581">
        <v>0</v>
      </c>
      <c r="F22" s="581">
        <v>0</v>
      </c>
    </row>
    <row r="23" spans="2:6" ht="12.75" customHeight="1" thickBot="1">
      <c r="B23" s="563" t="s">
        <v>631</v>
      </c>
      <c r="C23" s="532" t="s">
        <v>1019</v>
      </c>
      <c r="D23" s="581">
        <v>205521.92000000001</v>
      </c>
      <c r="E23" s="581">
        <v>311479.86</v>
      </c>
      <c r="F23" s="581">
        <v>16441.7536</v>
      </c>
    </row>
    <row r="24" spans="2:6" ht="12.75" customHeight="1" thickBot="1">
      <c r="B24" s="583">
        <v>11</v>
      </c>
      <c r="C24" s="584" t="s">
        <v>86</v>
      </c>
      <c r="D24" s="585"/>
      <c r="E24" s="585"/>
      <c r="F24" s="585"/>
    </row>
    <row r="25" spans="2:6" ht="12.75" customHeight="1" thickBot="1">
      <c r="B25" s="583">
        <v>12</v>
      </c>
      <c r="C25" s="584" t="s">
        <v>103</v>
      </c>
      <c r="D25" s="585"/>
      <c r="E25" s="585"/>
      <c r="F25" s="585"/>
    </row>
    <row r="26" spans="2:6" ht="12.75" customHeight="1" thickBot="1">
      <c r="B26" s="583">
        <v>13</v>
      </c>
      <c r="C26" s="584" t="s">
        <v>103</v>
      </c>
      <c r="D26" s="585"/>
      <c r="E26" s="585"/>
      <c r="F26" s="585"/>
    </row>
    <row r="27" spans="2:6" ht="12.75" customHeight="1" thickBot="1">
      <c r="B27" s="583">
        <v>14</v>
      </c>
      <c r="C27" s="584" t="s">
        <v>103</v>
      </c>
      <c r="D27" s="585"/>
      <c r="E27" s="585"/>
      <c r="F27" s="585"/>
    </row>
    <row r="28" spans="2:6" ht="12.75" customHeight="1" thickBot="1">
      <c r="B28" s="563">
        <v>15</v>
      </c>
      <c r="C28" s="532" t="s">
        <v>1005</v>
      </c>
      <c r="D28" s="581">
        <v>0</v>
      </c>
      <c r="E28" s="581">
        <v>0</v>
      </c>
      <c r="F28" s="581">
        <v>0</v>
      </c>
    </row>
    <row r="29" spans="2:6" ht="12.75" customHeight="1" thickBot="1">
      <c r="B29" s="563">
        <v>16</v>
      </c>
      <c r="C29" s="532" t="s">
        <v>1006</v>
      </c>
      <c r="D29" s="581">
        <v>0</v>
      </c>
      <c r="E29" s="581">
        <v>0</v>
      </c>
      <c r="F29" s="581">
        <v>0</v>
      </c>
    </row>
    <row r="30" spans="2:6" ht="12.75" customHeight="1" thickBot="1">
      <c r="B30" s="563">
        <v>17</v>
      </c>
      <c r="C30" s="582" t="s">
        <v>1007</v>
      </c>
      <c r="D30" s="581">
        <v>0</v>
      </c>
      <c r="E30" s="581">
        <v>0</v>
      </c>
      <c r="F30" s="581">
        <v>0</v>
      </c>
    </row>
    <row r="31" spans="2:6" ht="12.75" customHeight="1" thickBot="1">
      <c r="B31" s="563">
        <v>18</v>
      </c>
      <c r="C31" s="582" t="s">
        <v>1008</v>
      </c>
      <c r="D31" s="581">
        <v>0</v>
      </c>
      <c r="E31" s="581">
        <v>0</v>
      </c>
      <c r="F31" s="581">
        <v>0</v>
      </c>
    </row>
    <row r="32" spans="2:6" ht="12.75" customHeight="1" thickBot="1">
      <c r="B32" s="563">
        <v>19</v>
      </c>
      <c r="C32" s="582" t="s">
        <v>1009</v>
      </c>
      <c r="D32" s="581">
        <v>0</v>
      </c>
      <c r="E32" s="581">
        <v>0</v>
      </c>
      <c r="F32" s="581">
        <v>0</v>
      </c>
    </row>
    <row r="33" spans="2:6" ht="12.75" customHeight="1" thickBot="1">
      <c r="B33" s="563" t="s">
        <v>1010</v>
      </c>
      <c r="C33" s="582" t="s">
        <v>1020</v>
      </c>
      <c r="D33" s="581">
        <v>0</v>
      </c>
      <c r="E33" s="581">
        <v>0</v>
      </c>
      <c r="F33" s="581">
        <v>0</v>
      </c>
    </row>
    <row r="34" spans="2:6" ht="12.75" customHeight="1" thickBot="1">
      <c r="B34" s="563">
        <v>20</v>
      </c>
      <c r="C34" s="532" t="s">
        <v>1011</v>
      </c>
      <c r="D34" s="581">
        <v>35601799.481343769</v>
      </c>
      <c r="E34" s="581">
        <v>46758968.617900006</v>
      </c>
      <c r="F34" s="581">
        <v>2848143.9585075015</v>
      </c>
    </row>
    <row r="35" spans="2:6" ht="12.75" customHeight="1" thickBot="1">
      <c r="B35" s="563">
        <v>21</v>
      </c>
      <c r="C35" s="532" t="s">
        <v>1021</v>
      </c>
      <c r="D35" s="581">
        <v>0</v>
      </c>
      <c r="E35" s="581">
        <v>0</v>
      </c>
      <c r="F35" s="581">
        <v>0</v>
      </c>
    </row>
    <row r="36" spans="2:6" ht="12.75" customHeight="1" thickBot="1">
      <c r="B36" s="586" t="s">
        <v>1022</v>
      </c>
      <c r="C36" s="587" t="s">
        <v>1023</v>
      </c>
      <c r="D36" s="588">
        <v>35601799.481343769</v>
      </c>
      <c r="E36" s="588">
        <v>46758968.617900006</v>
      </c>
      <c r="F36" s="588">
        <v>2848143.9585075015</v>
      </c>
    </row>
    <row r="37" spans="2:6" ht="12.75" customHeight="1" thickBot="1">
      <c r="B37" s="586">
        <v>22</v>
      </c>
      <c r="C37" s="587" t="s">
        <v>1024</v>
      </c>
      <c r="D37" s="588">
        <v>0</v>
      </c>
      <c r="E37" s="588">
        <v>0</v>
      </c>
      <c r="F37" s="588">
        <v>0</v>
      </c>
    </row>
    <row r="38" spans="2:6" ht="12.75" customHeight="1" thickBot="1">
      <c r="B38" s="563" t="s">
        <v>1012</v>
      </c>
      <c r="C38" s="532" t="s">
        <v>1013</v>
      </c>
      <c r="D38" s="581">
        <v>0</v>
      </c>
      <c r="E38" s="581">
        <v>0</v>
      </c>
      <c r="F38" s="581">
        <v>0</v>
      </c>
    </row>
    <row r="39" spans="2:6" ht="12.75" customHeight="1" thickBot="1">
      <c r="B39" s="563">
        <v>23</v>
      </c>
      <c r="C39" s="532" t="s">
        <v>1025</v>
      </c>
      <c r="D39" s="581">
        <v>0</v>
      </c>
      <c r="E39" s="581">
        <v>0</v>
      </c>
      <c r="F39" s="581">
        <v>0</v>
      </c>
    </row>
    <row r="40" spans="2:6" ht="12.75" customHeight="1" thickBot="1">
      <c r="B40" s="563">
        <v>24</v>
      </c>
      <c r="C40" s="532" t="s">
        <v>91</v>
      </c>
      <c r="D40" s="581">
        <v>553643221.87072456</v>
      </c>
      <c r="E40" s="581">
        <v>518105730.20999998</v>
      </c>
      <c r="F40" s="581">
        <v>44291457.749657966</v>
      </c>
    </row>
    <row r="41" spans="2:6" ht="12.75" customHeight="1" thickBot="1">
      <c r="B41" s="563" t="s">
        <v>1026</v>
      </c>
      <c r="C41" s="532" t="s">
        <v>1027</v>
      </c>
      <c r="D41" s="581">
        <v>0</v>
      </c>
      <c r="E41" s="581">
        <v>0</v>
      </c>
      <c r="F41" s="581">
        <v>0</v>
      </c>
    </row>
    <row r="42" spans="2:6" ht="12.75" customHeight="1" thickBot="1">
      <c r="B42" s="563">
        <v>25</v>
      </c>
      <c r="C42" s="589" t="s">
        <v>1028</v>
      </c>
      <c r="D42" s="581">
        <v>0</v>
      </c>
      <c r="E42" s="581">
        <v>0</v>
      </c>
      <c r="F42" s="581">
        <v>0</v>
      </c>
    </row>
    <row r="43" spans="2:6" ht="12.75" customHeight="1" thickBot="1">
      <c r="B43" s="563">
        <v>26</v>
      </c>
      <c r="C43" s="587" t="s">
        <v>1029</v>
      </c>
      <c r="D43" s="581">
        <v>0</v>
      </c>
      <c r="E43" s="581">
        <v>0</v>
      </c>
      <c r="F43" s="590">
        <v>0</v>
      </c>
    </row>
    <row r="44" spans="2:6" ht="12.75" customHeight="1" thickBot="1">
      <c r="B44" s="563">
        <v>27</v>
      </c>
      <c r="C44" s="589" t="s">
        <v>1030</v>
      </c>
      <c r="D44" s="581">
        <v>0</v>
      </c>
      <c r="E44" s="581">
        <v>0</v>
      </c>
      <c r="F44" s="590">
        <v>0</v>
      </c>
    </row>
    <row r="45" spans="2:6" ht="12.75" customHeight="1" thickBot="1">
      <c r="B45" s="563">
        <v>28</v>
      </c>
      <c r="C45" s="589" t="s">
        <v>1031</v>
      </c>
      <c r="D45" s="581">
        <v>0</v>
      </c>
      <c r="E45" s="581">
        <v>0</v>
      </c>
      <c r="F45" s="590">
        <v>0</v>
      </c>
    </row>
    <row r="46" spans="2:6" ht="12.75" customHeight="1" thickBot="1">
      <c r="B46" s="556">
        <v>29</v>
      </c>
      <c r="C46" s="591" t="s">
        <v>56</v>
      </c>
      <c r="D46" s="592">
        <v>6164466091.7220688</v>
      </c>
      <c r="E46" s="592">
        <v>6084748009.5379</v>
      </c>
      <c r="F46" s="592">
        <v>493157287.33776551</v>
      </c>
    </row>
    <row r="47" spans="2:6" ht="15">
      <c r="B47" s="2"/>
      <c r="C47" s="2"/>
      <c r="D47" s="2"/>
      <c r="E47" s="2"/>
      <c r="F47" s="2"/>
    </row>
  </sheetData>
  <mergeCells count="2">
    <mergeCell ref="B6:C8"/>
    <mergeCell ref="D6:E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66315-2ECE-4153-973A-6CDD87394AF2}">
  <dimension ref="A1:D12"/>
  <sheetViews>
    <sheetView showGridLines="0" workbookViewId="0">
      <selection activeCell="B3" sqref="B3"/>
    </sheetView>
  </sheetViews>
  <sheetFormatPr defaultRowHeight="12.75"/>
  <cols>
    <col min="3" max="3" width="40.42578125" customWidth="1"/>
    <col min="4" max="4" width="20.140625" style="167" customWidth="1"/>
  </cols>
  <sheetData>
    <row r="1" spans="1:4">
      <c r="A1" s="731"/>
    </row>
    <row r="3" spans="1:4" ht="20.25">
      <c r="B3" s="360" t="s">
        <v>1389</v>
      </c>
      <c r="C3" s="2"/>
      <c r="D3" s="168"/>
    </row>
    <row r="4" spans="1:4" ht="16.5" thickBot="1">
      <c r="B4" s="21"/>
      <c r="C4" s="22"/>
      <c r="D4" s="169"/>
    </row>
    <row r="5" spans="1:4" ht="13.5" thickBot="1">
      <c r="B5" s="609"/>
      <c r="C5" s="610"/>
      <c r="D5" s="60" t="s">
        <v>11</v>
      </c>
    </row>
    <row r="6" spans="1:4" ht="19.5">
      <c r="B6" s="609"/>
      <c r="C6" s="610"/>
      <c r="D6" s="147" t="s">
        <v>1033</v>
      </c>
    </row>
    <row r="7" spans="1:4" ht="12.75" customHeight="1">
      <c r="B7" s="611" t="s">
        <v>382</v>
      </c>
      <c r="C7" s="105" t="s">
        <v>383</v>
      </c>
      <c r="D7" s="612">
        <v>213820772.82000005</v>
      </c>
    </row>
    <row r="8" spans="1:4" ht="12.75" customHeight="1">
      <c r="B8" s="613" t="s">
        <v>384</v>
      </c>
      <c r="C8" s="101" t="s">
        <v>385</v>
      </c>
      <c r="D8" s="612">
        <v>63671936.669995621</v>
      </c>
    </row>
    <row r="9" spans="1:4" ht="12.75" customHeight="1">
      <c r="B9" s="613" t="s">
        <v>386</v>
      </c>
      <c r="C9" s="101" t="s">
        <v>387</v>
      </c>
      <c r="D9" s="612">
        <v>-67431533.859999895</v>
      </c>
    </row>
    <row r="10" spans="1:4" ht="12.75" customHeight="1">
      <c r="B10" s="613" t="s">
        <v>9</v>
      </c>
      <c r="C10" s="117" t="s">
        <v>388</v>
      </c>
      <c r="D10" s="99">
        <v>-1900853.5700000005</v>
      </c>
    </row>
    <row r="11" spans="1:4" ht="12.75" customHeight="1">
      <c r="B11" s="613" t="s">
        <v>10</v>
      </c>
      <c r="C11" s="117" t="s">
        <v>389</v>
      </c>
      <c r="D11" s="99">
        <v>-65530680.289999895</v>
      </c>
    </row>
    <row r="12" spans="1:4" ht="12.75" customHeight="1">
      <c r="B12" s="611" t="s">
        <v>390</v>
      </c>
      <c r="C12" s="105" t="s">
        <v>391</v>
      </c>
      <c r="D12" s="104">
        <v>210061175.62999576</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E6FBD-AE3B-4EC1-AE80-0ECAAF332373}">
  <dimension ref="A1:E20"/>
  <sheetViews>
    <sheetView showGridLines="0" workbookViewId="0">
      <selection activeCell="B3" sqref="B3"/>
    </sheetView>
  </sheetViews>
  <sheetFormatPr defaultRowHeight="12.75"/>
  <cols>
    <col min="3" max="3" width="40" bestFit="1" customWidth="1"/>
    <col min="4" max="4" width="29.85546875" customWidth="1"/>
    <col min="5" max="5" width="27.85546875" customWidth="1"/>
  </cols>
  <sheetData>
    <row r="1" spans="1:5">
      <c r="A1" s="731"/>
    </row>
    <row r="3" spans="1:5" ht="20.25">
      <c r="B3" s="360" t="s">
        <v>1036</v>
      </c>
    </row>
    <row r="4" spans="1:5" ht="16.5" thickBot="1">
      <c r="B4" s="15"/>
      <c r="C4" s="19"/>
      <c r="D4" s="19"/>
      <c r="E4" s="170"/>
    </row>
    <row r="5" spans="1:5" ht="13.5" thickBot="1">
      <c r="B5" s="123"/>
      <c r="C5" s="65"/>
      <c r="D5" s="60" t="s">
        <v>11</v>
      </c>
      <c r="E5" s="60" t="s">
        <v>94</v>
      </c>
    </row>
    <row r="6" spans="1:5" s="171" customFormat="1" ht="31.5" customHeight="1">
      <c r="B6" s="614"/>
      <c r="C6" s="239"/>
      <c r="D6" s="147" t="s">
        <v>1034</v>
      </c>
      <c r="E6" s="147" t="s">
        <v>1035</v>
      </c>
    </row>
    <row r="7" spans="1:5">
      <c r="B7" s="615" t="s">
        <v>382</v>
      </c>
      <c r="C7" s="616" t="s">
        <v>383</v>
      </c>
      <c r="D7" s="617">
        <v>213820772.81999999</v>
      </c>
      <c r="E7" s="618"/>
    </row>
    <row r="8" spans="1:5" ht="12.6" customHeight="1">
      <c r="B8" s="619" t="s">
        <v>384</v>
      </c>
      <c r="C8" s="620" t="s">
        <v>385</v>
      </c>
      <c r="D8" s="617">
        <v>63671936.669995621</v>
      </c>
      <c r="E8" s="618"/>
    </row>
    <row r="9" spans="1:5" ht="12.6" customHeight="1">
      <c r="B9" s="619" t="s">
        <v>386</v>
      </c>
      <c r="C9" s="620" t="s">
        <v>387</v>
      </c>
      <c r="D9" s="617">
        <v>-67431533.859999895</v>
      </c>
      <c r="E9" s="618"/>
    </row>
    <row r="10" spans="1:5" ht="12.6" customHeight="1">
      <c r="B10" s="619" t="s">
        <v>9</v>
      </c>
      <c r="C10" s="621" t="s">
        <v>392</v>
      </c>
      <c r="D10" s="617">
        <v>-16188145.26</v>
      </c>
      <c r="E10" s="618"/>
    </row>
    <row r="11" spans="1:5" ht="21">
      <c r="B11" s="619" t="s">
        <v>10</v>
      </c>
      <c r="C11" s="621" t="s">
        <v>393</v>
      </c>
      <c r="D11" s="622">
        <v>-47035284.6599999</v>
      </c>
      <c r="E11" s="618"/>
    </row>
    <row r="12" spans="1:5" ht="12.6" customHeight="1">
      <c r="B12" s="619" t="s">
        <v>390</v>
      </c>
      <c r="C12" s="621" t="s">
        <v>394</v>
      </c>
      <c r="D12" s="622">
        <v>-1910911.7599999998</v>
      </c>
      <c r="E12" s="617">
        <v>1910911.76</v>
      </c>
    </row>
    <row r="13" spans="1:5" ht="12.6" customHeight="1">
      <c r="B13" s="619" t="s">
        <v>395</v>
      </c>
      <c r="C13" s="621" t="s">
        <v>396</v>
      </c>
      <c r="D13" s="622">
        <v>0</v>
      </c>
      <c r="E13" s="617">
        <v>0</v>
      </c>
    </row>
    <row r="14" spans="1:5" ht="12.6" customHeight="1">
      <c r="B14" s="619" t="s">
        <v>397</v>
      </c>
      <c r="C14" s="621" t="s">
        <v>398</v>
      </c>
      <c r="D14" s="622">
        <v>0</v>
      </c>
      <c r="E14" s="617">
        <v>0</v>
      </c>
    </row>
    <row r="15" spans="1:5" ht="12.6" customHeight="1">
      <c r="B15" s="619" t="s">
        <v>399</v>
      </c>
      <c r="C15" s="621" t="s">
        <v>400</v>
      </c>
      <c r="D15" s="622">
        <v>0</v>
      </c>
      <c r="E15" s="617">
        <v>0</v>
      </c>
    </row>
    <row r="16" spans="1:5" ht="12.6" customHeight="1">
      <c r="B16" s="619" t="s">
        <v>401</v>
      </c>
      <c r="C16" s="621" t="s">
        <v>388</v>
      </c>
      <c r="D16" s="622">
        <v>-1900853.5700000005</v>
      </c>
      <c r="E16" s="618"/>
    </row>
    <row r="17" spans="2:5" ht="12.6" customHeight="1">
      <c r="B17" s="619" t="s">
        <v>402</v>
      </c>
      <c r="C17" s="621" t="s">
        <v>389</v>
      </c>
      <c r="D17" s="622">
        <v>-396338.61</v>
      </c>
      <c r="E17" s="618"/>
    </row>
    <row r="18" spans="2:5" ht="21">
      <c r="B18" s="623" t="s">
        <v>403</v>
      </c>
      <c r="C18" s="624" t="s">
        <v>404</v>
      </c>
      <c r="D18" s="622">
        <v>0</v>
      </c>
      <c r="E18" s="625"/>
    </row>
    <row r="19" spans="2:5" ht="12.6" customHeight="1">
      <c r="B19" s="615" t="s">
        <v>405</v>
      </c>
      <c r="C19" s="616" t="s">
        <v>391</v>
      </c>
      <c r="D19" s="626">
        <v>210061175.62999576</v>
      </c>
      <c r="E19" s="618"/>
    </row>
    <row r="20" spans="2:5" ht="12" customHeight="1"/>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117F6-6658-45D8-9C13-DA4E2D6CEFDC}">
  <dimension ref="B3:K19"/>
  <sheetViews>
    <sheetView showGridLines="0" workbookViewId="0">
      <selection activeCell="F31" sqref="F31"/>
    </sheetView>
  </sheetViews>
  <sheetFormatPr defaultRowHeight="12.75"/>
  <cols>
    <col min="3" max="3" width="45.28515625" customWidth="1"/>
    <col min="4" max="10" width="16.140625" customWidth="1"/>
    <col min="11" max="11" width="20.5703125" customWidth="1"/>
  </cols>
  <sheetData>
    <row r="3" spans="2:11" ht="20.25">
      <c r="B3" s="360" t="s">
        <v>784</v>
      </c>
    </row>
    <row r="4" spans="2:11" ht="16.5" thickBot="1">
      <c r="B4" s="15"/>
      <c r="C4" s="19"/>
      <c r="D4" s="19"/>
      <c r="E4" s="19"/>
      <c r="F4" s="19"/>
      <c r="G4" s="19"/>
      <c r="H4" s="19"/>
      <c r="I4" s="19"/>
      <c r="J4" s="19"/>
      <c r="K4" s="19"/>
    </row>
    <row r="5" spans="2:11" s="171" customFormat="1" ht="13.5" thickBot="1">
      <c r="B5" s="450"/>
      <c r="C5" s="450"/>
      <c r="D5" s="446" t="s">
        <v>795</v>
      </c>
      <c r="E5" s="446" t="s">
        <v>675</v>
      </c>
      <c r="F5" s="446" t="s">
        <v>676</v>
      </c>
      <c r="G5" s="446" t="s">
        <v>796</v>
      </c>
      <c r="H5" s="446" t="s">
        <v>797</v>
      </c>
      <c r="I5" s="446" t="s">
        <v>798</v>
      </c>
      <c r="J5" s="446" t="s">
        <v>799</v>
      </c>
      <c r="K5" s="446" t="s">
        <v>800</v>
      </c>
    </row>
    <row r="6" spans="2:11" s="171" customFormat="1" ht="38.25" customHeight="1" thickBot="1">
      <c r="B6" s="450"/>
      <c r="C6" s="450"/>
      <c r="D6" s="925" t="s">
        <v>785</v>
      </c>
      <c r="E6" s="925"/>
      <c r="F6" s="925"/>
      <c r="G6" s="925"/>
      <c r="H6" s="985" t="s">
        <v>786</v>
      </c>
      <c r="I6" s="985"/>
      <c r="J6" s="925" t="s">
        <v>787</v>
      </c>
      <c r="K6" s="925"/>
    </row>
    <row r="7" spans="2:11" s="171" customFormat="1" ht="13.5" thickBot="1">
      <c r="B7" s="450"/>
      <c r="C7" s="450"/>
      <c r="D7" s="985" t="s">
        <v>788</v>
      </c>
      <c r="E7" s="987" t="s">
        <v>789</v>
      </c>
      <c r="F7" s="987"/>
      <c r="G7" s="987"/>
      <c r="H7" s="925" t="s">
        <v>790</v>
      </c>
      <c r="I7" s="925" t="s">
        <v>791</v>
      </c>
      <c r="J7" s="451"/>
      <c r="K7" s="925" t="s">
        <v>792</v>
      </c>
    </row>
    <row r="8" spans="2:11" s="171" customFormat="1" ht="42" customHeight="1" thickBot="1">
      <c r="B8" s="450"/>
      <c r="C8" s="450"/>
      <c r="D8" s="986"/>
      <c r="E8" s="452"/>
      <c r="F8" s="453" t="s">
        <v>723</v>
      </c>
      <c r="G8" s="453" t="s">
        <v>793</v>
      </c>
      <c r="H8" s="922"/>
      <c r="I8" s="922"/>
      <c r="J8" s="452"/>
      <c r="K8" s="922"/>
    </row>
    <row r="9" spans="2:11">
      <c r="B9" s="454" t="s">
        <v>768</v>
      </c>
      <c r="C9" s="455" t="s">
        <v>769</v>
      </c>
      <c r="D9" s="460">
        <v>0</v>
      </c>
      <c r="E9" s="460">
        <v>0</v>
      </c>
      <c r="F9" s="460">
        <v>0</v>
      </c>
      <c r="G9" s="461">
        <v>0</v>
      </c>
      <c r="H9" s="461">
        <v>0</v>
      </c>
      <c r="I9" s="461">
        <v>0</v>
      </c>
      <c r="J9" s="461">
        <v>0</v>
      </c>
      <c r="K9" s="462">
        <v>0</v>
      </c>
    </row>
    <row r="10" spans="2:11">
      <c r="B10" s="456" t="s">
        <v>382</v>
      </c>
      <c r="C10" s="211" t="s">
        <v>652</v>
      </c>
      <c r="D10" s="303">
        <v>23128179.640000001</v>
      </c>
      <c r="E10" s="303">
        <v>41046298.329999998</v>
      </c>
      <c r="F10" s="303">
        <v>0</v>
      </c>
      <c r="G10" s="463">
        <v>0</v>
      </c>
      <c r="H10" s="463">
        <v>-3123499.67</v>
      </c>
      <c r="I10" s="463">
        <v>-26231461.629999999</v>
      </c>
      <c r="J10" s="463">
        <v>8707079.5600000005</v>
      </c>
      <c r="K10" s="464">
        <v>4850613.58</v>
      </c>
    </row>
    <row r="11" spans="2:11">
      <c r="B11" s="457" t="s">
        <v>384</v>
      </c>
      <c r="C11" s="439" t="s">
        <v>770</v>
      </c>
      <c r="D11" s="303">
        <v>0</v>
      </c>
      <c r="E11" s="303">
        <v>0</v>
      </c>
      <c r="F11" s="303">
        <v>0</v>
      </c>
      <c r="G11" s="303">
        <v>0</v>
      </c>
      <c r="H11" s="303">
        <v>0</v>
      </c>
      <c r="I11" s="303">
        <v>0</v>
      </c>
      <c r="J11" s="463">
        <v>0</v>
      </c>
      <c r="K11" s="464">
        <v>0</v>
      </c>
    </row>
    <row r="12" spans="2:11">
      <c r="B12" s="457" t="s">
        <v>386</v>
      </c>
      <c r="C12" s="439" t="s">
        <v>771</v>
      </c>
      <c r="D12" s="303">
        <v>0</v>
      </c>
      <c r="E12" s="303">
        <v>0</v>
      </c>
      <c r="F12" s="303">
        <v>0</v>
      </c>
      <c r="G12" s="303">
        <v>0</v>
      </c>
      <c r="H12" s="303">
        <v>0</v>
      </c>
      <c r="I12" s="303">
        <v>0</v>
      </c>
      <c r="J12" s="463">
        <v>0</v>
      </c>
      <c r="K12" s="464">
        <v>0</v>
      </c>
    </row>
    <row r="13" spans="2:11">
      <c r="B13" s="457" t="s">
        <v>9</v>
      </c>
      <c r="C13" s="439" t="s">
        <v>772</v>
      </c>
      <c r="D13" s="303">
        <v>0</v>
      </c>
      <c r="E13" s="303">
        <v>0</v>
      </c>
      <c r="F13" s="303">
        <v>0</v>
      </c>
      <c r="G13" s="303">
        <v>0</v>
      </c>
      <c r="H13" s="303">
        <v>0</v>
      </c>
      <c r="I13" s="303">
        <v>0</v>
      </c>
      <c r="J13" s="463">
        <v>0</v>
      </c>
      <c r="K13" s="464">
        <v>0</v>
      </c>
    </row>
    <row r="14" spans="2:11">
      <c r="B14" s="457" t="s">
        <v>10</v>
      </c>
      <c r="C14" s="439" t="s">
        <v>773</v>
      </c>
      <c r="D14" s="303">
        <v>0</v>
      </c>
      <c r="E14" s="303">
        <v>0</v>
      </c>
      <c r="F14" s="303">
        <v>0</v>
      </c>
      <c r="G14" s="303">
        <v>0</v>
      </c>
      <c r="H14" s="303">
        <v>0</v>
      </c>
      <c r="I14" s="303">
        <v>0</v>
      </c>
      <c r="J14" s="463">
        <v>0</v>
      </c>
      <c r="K14" s="464">
        <v>0</v>
      </c>
    </row>
    <row r="15" spans="2:11">
      <c r="B15" s="457" t="s">
        <v>390</v>
      </c>
      <c r="C15" s="439" t="s">
        <v>774</v>
      </c>
      <c r="D15" s="303">
        <v>7716314.3700000001</v>
      </c>
      <c r="E15" s="303">
        <v>17972340.68</v>
      </c>
      <c r="F15" s="303">
        <v>0</v>
      </c>
      <c r="G15" s="303">
        <v>0</v>
      </c>
      <c r="H15" s="303">
        <v>-782172.82</v>
      </c>
      <c r="I15" s="303">
        <v>-12803532.359999999</v>
      </c>
      <c r="J15" s="463">
        <v>4350419.25</v>
      </c>
      <c r="K15" s="464">
        <v>2959590.1799999997</v>
      </c>
    </row>
    <row r="16" spans="2:11">
      <c r="B16" s="457" t="s">
        <v>395</v>
      </c>
      <c r="C16" s="439" t="s">
        <v>776</v>
      </c>
      <c r="D16" s="303">
        <v>15411865.27</v>
      </c>
      <c r="E16" s="303">
        <v>23073957.649999999</v>
      </c>
      <c r="F16" s="303">
        <v>0</v>
      </c>
      <c r="G16" s="303">
        <v>0</v>
      </c>
      <c r="H16" s="303">
        <v>-2341326.85</v>
      </c>
      <c r="I16" s="303">
        <v>-13427929.27</v>
      </c>
      <c r="J16" s="463">
        <v>4356660.3099999996</v>
      </c>
      <c r="K16" s="464">
        <v>1891023.4</v>
      </c>
    </row>
    <row r="17" spans="2:11">
      <c r="B17" s="456" t="s">
        <v>397</v>
      </c>
      <c r="C17" s="211" t="s">
        <v>777</v>
      </c>
      <c r="D17" s="303">
        <v>0</v>
      </c>
      <c r="E17" s="303">
        <v>0</v>
      </c>
      <c r="F17" s="303">
        <v>0</v>
      </c>
      <c r="G17" s="303">
        <v>0</v>
      </c>
      <c r="H17" s="303">
        <v>0</v>
      </c>
      <c r="I17" s="303">
        <v>0</v>
      </c>
      <c r="J17" s="463">
        <v>0</v>
      </c>
      <c r="K17" s="464">
        <v>0</v>
      </c>
    </row>
    <row r="18" spans="2:11">
      <c r="B18" s="456" t="s">
        <v>399</v>
      </c>
      <c r="C18" s="211" t="s">
        <v>794</v>
      </c>
      <c r="D18" s="303">
        <v>0</v>
      </c>
      <c r="E18" s="303">
        <v>0</v>
      </c>
      <c r="F18" s="303">
        <v>0</v>
      </c>
      <c r="G18" s="463">
        <v>0</v>
      </c>
      <c r="H18" s="463">
        <v>0</v>
      </c>
      <c r="I18" s="463">
        <v>0</v>
      </c>
      <c r="J18" s="463">
        <v>0</v>
      </c>
      <c r="K18" s="464">
        <v>0</v>
      </c>
    </row>
    <row r="19" spans="2:11" s="171" customFormat="1" ht="13.5" thickBot="1">
      <c r="B19" s="458" t="s">
        <v>401</v>
      </c>
      <c r="C19" s="459" t="s">
        <v>56</v>
      </c>
      <c r="D19" s="465">
        <v>23128179.640000001</v>
      </c>
      <c r="E19" s="465">
        <v>41046298.329999998</v>
      </c>
      <c r="F19" s="465">
        <v>0</v>
      </c>
      <c r="G19" s="466">
        <v>0</v>
      </c>
      <c r="H19" s="466">
        <v>-3123499.67</v>
      </c>
      <c r="I19" s="466">
        <v>-26231461.629999999</v>
      </c>
      <c r="J19" s="466">
        <v>8707079.5600000005</v>
      </c>
      <c r="K19" s="467">
        <v>4850613.58</v>
      </c>
    </row>
  </sheetData>
  <mergeCells count="8">
    <mergeCell ref="D6:G6"/>
    <mergeCell ref="H6:I6"/>
    <mergeCell ref="J6:K6"/>
    <mergeCell ref="D7:D8"/>
    <mergeCell ref="E7:G7"/>
    <mergeCell ref="H7:H8"/>
    <mergeCell ref="I7:I8"/>
    <mergeCell ref="K7:K8"/>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868A-D12E-4AD5-B709-1BC0A2260846}">
  <dimension ref="B3:D10"/>
  <sheetViews>
    <sheetView showGridLines="0" workbookViewId="0">
      <selection activeCell="C10" sqref="C10"/>
    </sheetView>
  </sheetViews>
  <sheetFormatPr defaultRowHeight="12.75"/>
  <cols>
    <col min="3" max="3" width="41.7109375" customWidth="1"/>
    <col min="4" max="4" width="28.28515625" customWidth="1"/>
  </cols>
  <sheetData>
    <row r="3" spans="2:4" ht="20.25">
      <c r="B3" s="360" t="s">
        <v>783</v>
      </c>
    </row>
    <row r="4" spans="2:4" ht="15.75">
      <c r="B4" s="15"/>
      <c r="C4" s="19"/>
      <c r="D4" s="19"/>
    </row>
    <row r="5" spans="2:4" s="708" customFormat="1" ht="16.5" thickBot="1">
      <c r="B5" s="15"/>
      <c r="C5" s="711"/>
      <c r="D5" s="711"/>
    </row>
    <row r="6" spans="2:4" ht="13.5" thickBot="1">
      <c r="B6" s="306"/>
      <c r="C6" s="306"/>
      <c r="D6" s="446" t="s">
        <v>11</v>
      </c>
    </row>
    <row r="7" spans="2:4">
      <c r="B7" s="306"/>
      <c r="C7" s="306"/>
      <c r="D7" s="922" t="s">
        <v>780</v>
      </c>
    </row>
    <row r="8" spans="2:4">
      <c r="B8" s="306"/>
      <c r="C8" s="306"/>
      <c r="D8" s="988"/>
    </row>
    <row r="9" spans="2:4" ht="20.25" customHeight="1">
      <c r="B9" s="212" t="s">
        <v>382</v>
      </c>
      <c r="C9" s="211" t="s">
        <v>781</v>
      </c>
      <c r="D9" s="130">
        <v>0</v>
      </c>
    </row>
    <row r="10" spans="2:4" ht="21">
      <c r="B10" s="212" t="s">
        <v>384</v>
      </c>
      <c r="C10" s="211" t="s">
        <v>782</v>
      </c>
      <c r="D10" s="447">
        <v>41046298.329999998</v>
      </c>
    </row>
  </sheetData>
  <mergeCells count="1">
    <mergeCell ref="D7:D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5C96D-1A67-415D-8B97-8B22A16B8664}">
  <dimension ref="B3:O34"/>
  <sheetViews>
    <sheetView showGridLines="0" zoomScaleNormal="100" workbookViewId="0">
      <selection activeCell="P7" sqref="P7"/>
    </sheetView>
  </sheetViews>
  <sheetFormatPr defaultRowHeight="12.75"/>
  <cols>
    <col min="3" max="3" width="39.140625" customWidth="1"/>
    <col min="4" max="4" width="14" bestFit="1" customWidth="1"/>
    <col min="5" max="5" width="13.140625" bestFit="1" customWidth="1"/>
    <col min="6" max="6" width="10.85546875" bestFit="1" customWidth="1"/>
    <col min="7" max="7" width="11.7109375" bestFit="1" customWidth="1"/>
    <col min="8" max="14" width="10.85546875" bestFit="1" customWidth="1"/>
    <col min="15" max="15" width="11.7109375" bestFit="1" customWidth="1"/>
  </cols>
  <sheetData>
    <row r="3" spans="2:15" ht="20.25">
      <c r="B3" s="360" t="s">
        <v>757</v>
      </c>
    </row>
    <row r="4" spans="2:15" ht="15.75">
      <c r="B4" s="15"/>
      <c r="C4" s="19"/>
      <c r="D4" s="19"/>
      <c r="E4" s="19"/>
      <c r="F4" s="19"/>
      <c r="G4" s="19"/>
      <c r="H4" s="19"/>
      <c r="I4" s="19"/>
      <c r="J4" s="19"/>
      <c r="K4" s="19"/>
      <c r="L4" s="19"/>
      <c r="M4" s="19"/>
      <c r="N4" s="19"/>
      <c r="O4" s="19"/>
    </row>
    <row r="5" spans="2:15" s="708" customFormat="1" ht="16.5" thickBot="1">
      <c r="B5" s="15"/>
      <c r="C5" s="711"/>
      <c r="D5" s="711"/>
      <c r="E5" s="711"/>
      <c r="F5" s="711"/>
      <c r="G5" s="711"/>
      <c r="H5" s="711"/>
      <c r="I5" s="711"/>
      <c r="J5" s="711"/>
      <c r="K5" s="711"/>
      <c r="L5" s="711"/>
      <c r="M5" s="711"/>
      <c r="N5" s="711"/>
      <c r="O5" s="711"/>
    </row>
    <row r="6" spans="2:15" s="65" customFormat="1" ht="11.25" thickBot="1">
      <c r="B6" s="306"/>
      <c r="C6" s="306"/>
      <c r="D6" s="445" t="s">
        <v>11</v>
      </c>
      <c r="E6" s="445" t="s">
        <v>12</v>
      </c>
      <c r="F6" s="445" t="s">
        <v>13</v>
      </c>
      <c r="G6" s="445" t="s">
        <v>14</v>
      </c>
      <c r="H6" s="445" t="s">
        <v>15</v>
      </c>
      <c r="I6" s="445" t="s">
        <v>16</v>
      </c>
      <c r="J6" s="445" t="s">
        <v>36</v>
      </c>
      <c r="K6" s="445" t="s">
        <v>37</v>
      </c>
      <c r="L6" s="445" t="s">
        <v>561</v>
      </c>
      <c r="M6" s="445" t="s">
        <v>562</v>
      </c>
      <c r="N6" s="445" t="s">
        <v>563</v>
      </c>
      <c r="O6" s="445" t="s">
        <v>564</v>
      </c>
    </row>
    <row r="7" spans="2:15" s="65" customFormat="1" ht="21" customHeight="1" thickBot="1">
      <c r="B7" s="306"/>
      <c r="C7" s="306"/>
      <c r="D7" s="990" t="s">
        <v>750</v>
      </c>
      <c r="E7" s="990"/>
      <c r="F7" s="990"/>
      <c r="G7" s="990"/>
      <c r="H7" s="990"/>
      <c r="I7" s="990"/>
      <c r="J7" s="990"/>
      <c r="K7" s="990"/>
      <c r="L7" s="990"/>
      <c r="M7" s="990"/>
      <c r="N7" s="990"/>
      <c r="O7" s="990"/>
    </row>
    <row r="8" spans="2:15" s="65" customFormat="1" ht="17.25" customHeight="1" thickBot="1">
      <c r="B8" s="306"/>
      <c r="C8" s="306"/>
      <c r="D8" s="991" t="s">
        <v>758</v>
      </c>
      <c r="E8" s="991"/>
      <c r="F8" s="991"/>
      <c r="G8" s="991" t="s">
        <v>759</v>
      </c>
      <c r="H8" s="991"/>
      <c r="I8" s="991"/>
      <c r="J8" s="991"/>
      <c r="K8" s="991"/>
      <c r="L8" s="991"/>
      <c r="M8" s="991"/>
      <c r="N8" s="991"/>
      <c r="O8" s="991"/>
    </row>
    <row r="9" spans="2:15" s="65" customFormat="1" ht="11.25" thickBot="1">
      <c r="B9" s="993"/>
      <c r="C9" s="994"/>
      <c r="D9" s="995"/>
      <c r="E9" s="989" t="s">
        <v>760</v>
      </c>
      <c r="F9" s="989" t="s">
        <v>761</v>
      </c>
      <c r="G9" s="992"/>
      <c r="H9" s="989" t="s">
        <v>694</v>
      </c>
      <c r="I9" s="989" t="s">
        <v>762</v>
      </c>
      <c r="J9" s="989" t="s">
        <v>763</v>
      </c>
      <c r="K9" s="989" t="s">
        <v>764</v>
      </c>
      <c r="L9" s="989" t="s">
        <v>765</v>
      </c>
      <c r="M9" s="989" t="s">
        <v>766</v>
      </c>
      <c r="N9" s="989" t="s">
        <v>767</v>
      </c>
      <c r="O9" s="989" t="s">
        <v>723</v>
      </c>
    </row>
    <row r="10" spans="2:15" s="65" customFormat="1" ht="13.5" customHeight="1" thickBot="1">
      <c r="B10" s="993"/>
      <c r="C10" s="994"/>
      <c r="D10" s="996"/>
      <c r="E10" s="989"/>
      <c r="F10" s="989"/>
      <c r="G10" s="992"/>
      <c r="H10" s="989"/>
      <c r="I10" s="989"/>
      <c r="J10" s="989"/>
      <c r="K10" s="989"/>
      <c r="L10" s="989"/>
      <c r="M10" s="989"/>
      <c r="N10" s="989"/>
      <c r="O10" s="989"/>
    </row>
    <row r="11" spans="2:15" s="65" customFormat="1" ht="44.25" customHeight="1" thickBot="1">
      <c r="B11" s="306"/>
      <c r="C11" s="306"/>
      <c r="D11" s="997"/>
      <c r="E11" s="989"/>
      <c r="F11" s="989"/>
      <c r="G11" s="992"/>
      <c r="H11" s="989"/>
      <c r="I11" s="989"/>
      <c r="J11" s="989"/>
      <c r="K11" s="989"/>
      <c r="L11" s="989"/>
      <c r="M11" s="989"/>
      <c r="N11" s="989"/>
      <c r="O11" s="989"/>
    </row>
    <row r="12" spans="2:15" s="65" customFormat="1" ht="12.75" customHeight="1">
      <c r="B12" s="212" t="s">
        <v>768</v>
      </c>
      <c r="C12" s="211" t="s">
        <v>769</v>
      </c>
      <c r="D12" s="444">
        <v>914102716.10000002</v>
      </c>
      <c r="E12" s="444">
        <v>914102716.10000002</v>
      </c>
      <c r="F12" s="444">
        <v>0</v>
      </c>
      <c r="G12" s="444">
        <v>0</v>
      </c>
      <c r="H12" s="444">
        <v>0</v>
      </c>
      <c r="I12" s="444">
        <v>0</v>
      </c>
      <c r="J12" s="444">
        <v>0</v>
      </c>
      <c r="K12" s="444">
        <v>0</v>
      </c>
      <c r="L12" s="444">
        <v>0</v>
      </c>
      <c r="M12" s="444">
        <v>0</v>
      </c>
      <c r="N12" s="444">
        <v>0</v>
      </c>
      <c r="O12" s="444">
        <v>0</v>
      </c>
    </row>
    <row r="13" spans="2:15" s="65" customFormat="1" ht="12.75" customHeight="1">
      <c r="B13" s="212" t="s">
        <v>382</v>
      </c>
      <c r="C13" s="211" t="s">
        <v>652</v>
      </c>
      <c r="D13" s="437">
        <v>7453993018.8599997</v>
      </c>
      <c r="E13" s="437">
        <v>7390646553.0499992</v>
      </c>
      <c r="F13" s="437">
        <v>63346465.810000002</v>
      </c>
      <c r="G13" s="437">
        <v>210061175.63</v>
      </c>
      <c r="H13" s="437">
        <v>50400123.399999999</v>
      </c>
      <c r="I13" s="437">
        <v>16115595.380000001</v>
      </c>
      <c r="J13" s="437">
        <v>15647987.91</v>
      </c>
      <c r="K13" s="437">
        <v>19651134.949999999</v>
      </c>
      <c r="L13" s="437">
        <v>35290104.079999998</v>
      </c>
      <c r="M13" s="437">
        <v>21557483.41</v>
      </c>
      <c r="N13" s="437">
        <v>51398746.5</v>
      </c>
      <c r="O13" s="437">
        <v>210061175.63</v>
      </c>
    </row>
    <row r="14" spans="2:15" s="65" customFormat="1" ht="12.75" customHeight="1">
      <c r="B14" s="438" t="s">
        <v>384</v>
      </c>
      <c r="C14" s="439" t="s">
        <v>770</v>
      </c>
      <c r="D14" s="437">
        <v>441</v>
      </c>
      <c r="E14" s="437">
        <v>10</v>
      </c>
      <c r="F14" s="437">
        <v>431</v>
      </c>
      <c r="G14" s="437">
        <v>10</v>
      </c>
      <c r="H14" s="437">
        <v>10</v>
      </c>
      <c r="I14" s="437">
        <v>0</v>
      </c>
      <c r="J14" s="437">
        <v>0</v>
      </c>
      <c r="K14" s="437">
        <v>0</v>
      </c>
      <c r="L14" s="437">
        <v>0</v>
      </c>
      <c r="M14" s="437">
        <v>0</v>
      </c>
      <c r="N14" s="437">
        <v>0</v>
      </c>
      <c r="O14" s="437">
        <v>10</v>
      </c>
    </row>
    <row r="15" spans="2:15" s="65" customFormat="1" ht="12.75" customHeight="1">
      <c r="B15" s="438" t="s">
        <v>386</v>
      </c>
      <c r="C15" s="439" t="s">
        <v>771</v>
      </c>
      <c r="D15" s="437">
        <v>380771980.5</v>
      </c>
      <c r="E15" s="437">
        <v>380271623.56999999</v>
      </c>
      <c r="F15" s="437">
        <v>500356.93</v>
      </c>
      <c r="G15" s="437">
        <v>958.04</v>
      </c>
      <c r="H15" s="437">
        <v>958.04</v>
      </c>
      <c r="I15" s="437">
        <v>0</v>
      </c>
      <c r="J15" s="437">
        <v>0</v>
      </c>
      <c r="K15" s="437">
        <v>0</v>
      </c>
      <c r="L15" s="437">
        <v>0</v>
      </c>
      <c r="M15" s="437">
        <v>0</v>
      </c>
      <c r="N15" s="437">
        <v>0</v>
      </c>
      <c r="O15" s="437">
        <v>958.04</v>
      </c>
    </row>
    <row r="16" spans="2:15" s="65" customFormat="1" ht="12.75" customHeight="1">
      <c r="B16" s="438" t="s">
        <v>9</v>
      </c>
      <c r="C16" s="439" t="s">
        <v>772</v>
      </c>
      <c r="D16" s="437">
        <v>303773943.95999998</v>
      </c>
      <c r="E16" s="437">
        <v>303773943.95999998</v>
      </c>
      <c r="F16" s="437">
        <v>0</v>
      </c>
      <c r="G16" s="437">
        <v>8952.17</v>
      </c>
      <c r="H16" s="437">
        <v>8952.17</v>
      </c>
      <c r="I16" s="437">
        <v>0</v>
      </c>
      <c r="J16" s="437">
        <v>0</v>
      </c>
      <c r="K16" s="437">
        <v>0</v>
      </c>
      <c r="L16" s="437">
        <v>0</v>
      </c>
      <c r="M16" s="437">
        <v>0</v>
      </c>
      <c r="N16" s="437">
        <v>0</v>
      </c>
      <c r="O16" s="437">
        <v>8952.17</v>
      </c>
    </row>
    <row r="17" spans="2:15" s="65" customFormat="1" ht="12.75" customHeight="1">
      <c r="B17" s="438" t="s">
        <v>10</v>
      </c>
      <c r="C17" s="439" t="s">
        <v>773</v>
      </c>
      <c r="D17" s="437">
        <v>73274775.420000002</v>
      </c>
      <c r="E17" s="437">
        <v>73144821.319999993</v>
      </c>
      <c r="F17" s="437">
        <v>129954.1</v>
      </c>
      <c r="G17" s="437">
        <v>45946.99</v>
      </c>
      <c r="H17" s="437">
        <v>31622.71</v>
      </c>
      <c r="I17" s="437">
        <v>0</v>
      </c>
      <c r="J17" s="437">
        <v>0</v>
      </c>
      <c r="K17" s="437">
        <v>0</v>
      </c>
      <c r="L17" s="437">
        <v>540.11</v>
      </c>
      <c r="M17" s="437">
        <v>0</v>
      </c>
      <c r="N17" s="437">
        <v>13784.17</v>
      </c>
      <c r="O17" s="437">
        <v>45946.99</v>
      </c>
    </row>
    <row r="18" spans="2:15" s="65" customFormat="1" ht="12.75" customHeight="1">
      <c r="B18" s="438" t="s">
        <v>390</v>
      </c>
      <c r="C18" s="439" t="s">
        <v>774</v>
      </c>
      <c r="D18" s="437">
        <v>2479397067.3200002</v>
      </c>
      <c r="E18" s="437">
        <v>2440010974.1999998</v>
      </c>
      <c r="F18" s="437">
        <v>39386093.119999997</v>
      </c>
      <c r="G18" s="437">
        <v>42190470.350000001</v>
      </c>
      <c r="H18" s="437">
        <v>12944290.74</v>
      </c>
      <c r="I18" s="437">
        <v>2047103.63</v>
      </c>
      <c r="J18" s="437">
        <v>928870.8</v>
      </c>
      <c r="K18" s="437">
        <v>2051405.53</v>
      </c>
      <c r="L18" s="437">
        <v>1973173.39</v>
      </c>
      <c r="M18" s="437">
        <v>2821059.8</v>
      </c>
      <c r="N18" s="437">
        <v>19424566.460000001</v>
      </c>
      <c r="O18" s="437">
        <v>42190470.350000001</v>
      </c>
    </row>
    <row r="19" spans="2:15" s="65" customFormat="1" ht="12.75" customHeight="1">
      <c r="B19" s="438" t="s">
        <v>395</v>
      </c>
      <c r="C19" s="439" t="s">
        <v>775</v>
      </c>
      <c r="D19" s="437">
        <v>971332245.49000001</v>
      </c>
      <c r="E19" s="437">
        <v>933928447.76999998</v>
      </c>
      <c r="F19" s="437">
        <v>37403797.719999999</v>
      </c>
      <c r="G19" s="437">
        <v>23501934.550000001</v>
      </c>
      <c r="H19" s="437">
        <v>7578013.3700000001</v>
      </c>
      <c r="I19" s="437">
        <v>2038818.21</v>
      </c>
      <c r="J19" s="437">
        <v>903121.61</v>
      </c>
      <c r="K19" s="437">
        <v>1429381.33</v>
      </c>
      <c r="L19" s="437">
        <v>613298.76</v>
      </c>
      <c r="M19" s="437">
        <v>1256139.78</v>
      </c>
      <c r="N19" s="437">
        <v>9683161.4900000002</v>
      </c>
      <c r="O19" s="437">
        <v>23501934.550000001</v>
      </c>
    </row>
    <row r="20" spans="2:15" s="65" customFormat="1" ht="12.75" customHeight="1">
      <c r="B20" s="438" t="s">
        <v>397</v>
      </c>
      <c r="C20" s="439" t="s">
        <v>776</v>
      </c>
      <c r="D20" s="437">
        <v>4216774810.6599998</v>
      </c>
      <c r="E20" s="437">
        <v>4193445180</v>
      </c>
      <c r="F20" s="437">
        <v>23329630.66</v>
      </c>
      <c r="G20" s="437">
        <v>167814838.08000001</v>
      </c>
      <c r="H20" s="437">
        <v>37414289.740000002</v>
      </c>
      <c r="I20" s="437">
        <v>14068491.75</v>
      </c>
      <c r="J20" s="437">
        <v>14719117.109999999</v>
      </c>
      <c r="K20" s="437">
        <v>17599729.420000002</v>
      </c>
      <c r="L20" s="437">
        <v>33316390.579999998</v>
      </c>
      <c r="M20" s="437">
        <v>18736423.609999999</v>
      </c>
      <c r="N20" s="437">
        <v>31960395.870000001</v>
      </c>
      <c r="O20" s="437">
        <v>167814838.08000001</v>
      </c>
    </row>
    <row r="21" spans="2:15" s="65" customFormat="1" ht="12.75" customHeight="1">
      <c r="B21" s="212" t="s">
        <v>399</v>
      </c>
      <c r="C21" s="211" t="s">
        <v>777</v>
      </c>
      <c r="D21" s="437">
        <v>1196591549.8999999</v>
      </c>
      <c r="E21" s="437">
        <v>1196591549.8999999</v>
      </c>
      <c r="F21" s="437">
        <v>0</v>
      </c>
      <c r="G21" s="437">
        <v>11961.76</v>
      </c>
      <c r="H21" s="437">
        <v>11961.76</v>
      </c>
      <c r="I21" s="437">
        <v>0</v>
      </c>
      <c r="J21" s="437">
        <v>0</v>
      </c>
      <c r="K21" s="437">
        <v>0</v>
      </c>
      <c r="L21" s="437">
        <v>0</v>
      </c>
      <c r="M21" s="437">
        <v>0</v>
      </c>
      <c r="N21" s="437">
        <v>0</v>
      </c>
      <c r="O21" s="437">
        <v>11961.76</v>
      </c>
    </row>
    <row r="22" spans="2:15" s="65" customFormat="1" ht="12.75" customHeight="1">
      <c r="B22" s="438" t="s">
        <v>401</v>
      </c>
      <c r="C22" s="439" t="s">
        <v>770</v>
      </c>
      <c r="D22" s="437">
        <v>401769691.25</v>
      </c>
      <c r="E22" s="437">
        <v>401769691.25</v>
      </c>
      <c r="F22" s="437">
        <v>0</v>
      </c>
      <c r="G22" s="437">
        <v>0</v>
      </c>
      <c r="H22" s="437">
        <v>0</v>
      </c>
      <c r="I22" s="437">
        <v>0</v>
      </c>
      <c r="J22" s="437">
        <v>0</v>
      </c>
      <c r="K22" s="437">
        <v>0</v>
      </c>
      <c r="L22" s="437">
        <v>0</v>
      </c>
      <c r="M22" s="437">
        <v>0</v>
      </c>
      <c r="N22" s="437">
        <v>0</v>
      </c>
      <c r="O22" s="437">
        <v>0</v>
      </c>
    </row>
    <row r="23" spans="2:15" s="65" customFormat="1" ht="12.75" customHeight="1">
      <c r="B23" s="438" t="s">
        <v>402</v>
      </c>
      <c r="C23" s="439" t="s">
        <v>771</v>
      </c>
      <c r="D23" s="437">
        <v>676446486.41999996</v>
      </c>
      <c r="E23" s="437">
        <v>676446486.41999996</v>
      </c>
      <c r="F23" s="437">
        <v>0</v>
      </c>
      <c r="G23" s="437">
        <v>0</v>
      </c>
      <c r="H23" s="437">
        <v>0</v>
      </c>
      <c r="I23" s="437">
        <v>0</v>
      </c>
      <c r="J23" s="437">
        <v>0</v>
      </c>
      <c r="K23" s="437">
        <v>0</v>
      </c>
      <c r="L23" s="437">
        <v>0</v>
      </c>
      <c r="M23" s="437">
        <v>0</v>
      </c>
      <c r="N23" s="437">
        <v>0</v>
      </c>
      <c r="O23" s="437">
        <v>0</v>
      </c>
    </row>
    <row r="24" spans="2:15" s="65" customFormat="1" ht="12.75" customHeight="1">
      <c r="B24" s="438" t="s">
        <v>403</v>
      </c>
      <c r="C24" s="439" t="s">
        <v>772</v>
      </c>
      <c r="D24" s="437">
        <v>0</v>
      </c>
      <c r="E24" s="437">
        <v>0</v>
      </c>
      <c r="F24" s="437">
        <v>0</v>
      </c>
      <c r="G24" s="437">
        <v>0</v>
      </c>
      <c r="H24" s="437">
        <v>0</v>
      </c>
      <c r="I24" s="437">
        <v>0</v>
      </c>
      <c r="J24" s="437">
        <v>0</v>
      </c>
      <c r="K24" s="437">
        <v>0</v>
      </c>
      <c r="L24" s="437">
        <v>0</v>
      </c>
      <c r="M24" s="437">
        <v>0</v>
      </c>
      <c r="N24" s="437">
        <v>0</v>
      </c>
      <c r="O24" s="437">
        <v>0</v>
      </c>
    </row>
    <row r="25" spans="2:15" s="65" customFormat="1" ht="12.75" customHeight="1">
      <c r="B25" s="438" t="s">
        <v>405</v>
      </c>
      <c r="C25" s="439" t="s">
        <v>773</v>
      </c>
      <c r="D25" s="437">
        <v>0</v>
      </c>
      <c r="E25" s="437">
        <v>0</v>
      </c>
      <c r="F25" s="437">
        <v>0</v>
      </c>
      <c r="G25" s="437">
        <v>0</v>
      </c>
      <c r="H25" s="437">
        <v>0</v>
      </c>
      <c r="I25" s="437">
        <v>0</v>
      </c>
      <c r="J25" s="437">
        <v>0</v>
      </c>
      <c r="K25" s="437">
        <v>0</v>
      </c>
      <c r="L25" s="437">
        <v>0</v>
      </c>
      <c r="M25" s="437">
        <v>0</v>
      </c>
      <c r="N25" s="437">
        <v>0</v>
      </c>
      <c r="O25" s="437">
        <v>0</v>
      </c>
    </row>
    <row r="26" spans="2:15" s="65" customFormat="1" ht="12.75" customHeight="1">
      <c r="B26" s="438" t="s">
        <v>715</v>
      </c>
      <c r="C26" s="439" t="s">
        <v>774</v>
      </c>
      <c r="D26" s="437">
        <v>66488758.469999999</v>
      </c>
      <c r="E26" s="437">
        <v>66488758.469999999</v>
      </c>
      <c r="F26" s="437">
        <v>0</v>
      </c>
      <c r="G26" s="437">
        <v>11961.76</v>
      </c>
      <c r="H26" s="437">
        <v>11961.76</v>
      </c>
      <c r="I26" s="437">
        <v>0</v>
      </c>
      <c r="J26" s="437">
        <v>0</v>
      </c>
      <c r="K26" s="437">
        <v>0</v>
      </c>
      <c r="L26" s="437">
        <v>0</v>
      </c>
      <c r="M26" s="437">
        <v>0</v>
      </c>
      <c r="N26" s="437">
        <v>0</v>
      </c>
      <c r="O26" s="437">
        <v>11961.76</v>
      </c>
    </row>
    <row r="27" spans="2:15" s="65" customFormat="1" ht="12.75" customHeight="1">
      <c r="B27" s="212" t="s">
        <v>737</v>
      </c>
      <c r="C27" s="211" t="s">
        <v>314</v>
      </c>
      <c r="D27" s="437">
        <v>2322233329.21</v>
      </c>
      <c r="E27" s="440"/>
      <c r="F27" s="440"/>
      <c r="G27" s="437">
        <v>3507856.48</v>
      </c>
      <c r="H27" s="440"/>
      <c r="I27" s="440"/>
      <c r="J27" s="440"/>
      <c r="K27" s="440"/>
      <c r="L27" s="440"/>
      <c r="M27" s="440"/>
      <c r="N27" s="440"/>
      <c r="O27" s="437">
        <v>3507856.48</v>
      </c>
    </row>
    <row r="28" spans="2:15" s="65" customFormat="1" ht="12.75" customHeight="1">
      <c r="B28" s="438" t="s">
        <v>739</v>
      </c>
      <c r="C28" s="439" t="s">
        <v>770</v>
      </c>
      <c r="D28" s="437">
        <v>0</v>
      </c>
      <c r="E28" s="440"/>
      <c r="F28" s="440"/>
      <c r="G28" s="437">
        <v>0</v>
      </c>
      <c r="H28" s="440"/>
      <c r="I28" s="440"/>
      <c r="J28" s="440"/>
      <c r="K28" s="440"/>
      <c r="L28" s="440"/>
      <c r="M28" s="440"/>
      <c r="N28" s="440"/>
      <c r="O28" s="437">
        <v>0</v>
      </c>
    </row>
    <row r="29" spans="2:15" s="65" customFormat="1" ht="12.75" customHeight="1">
      <c r="B29" s="438" t="s">
        <v>741</v>
      </c>
      <c r="C29" s="439" t="s">
        <v>771</v>
      </c>
      <c r="D29" s="437">
        <v>163022107.25999999</v>
      </c>
      <c r="E29" s="440"/>
      <c r="F29" s="440"/>
      <c r="G29" s="437">
        <v>0</v>
      </c>
      <c r="H29" s="440"/>
      <c r="I29" s="440"/>
      <c r="J29" s="440"/>
      <c r="K29" s="440"/>
      <c r="L29" s="440"/>
      <c r="M29" s="440"/>
      <c r="N29" s="440"/>
      <c r="O29" s="437">
        <v>0</v>
      </c>
    </row>
    <row r="30" spans="2:15" s="65" customFormat="1" ht="12.75" customHeight="1">
      <c r="B30" s="438" t="s">
        <v>743</v>
      </c>
      <c r="C30" s="439" t="s">
        <v>772</v>
      </c>
      <c r="D30" s="437">
        <v>15457799.52</v>
      </c>
      <c r="E30" s="440"/>
      <c r="F30" s="440"/>
      <c r="G30" s="437">
        <v>0</v>
      </c>
      <c r="H30" s="440"/>
      <c r="I30" s="440"/>
      <c r="J30" s="440"/>
      <c r="K30" s="440"/>
      <c r="L30" s="440"/>
      <c r="M30" s="440"/>
      <c r="N30" s="440"/>
      <c r="O30" s="437">
        <v>0</v>
      </c>
    </row>
    <row r="31" spans="2:15" s="65" customFormat="1" ht="12.75" customHeight="1">
      <c r="B31" s="438" t="s">
        <v>745</v>
      </c>
      <c r="C31" s="439" t="s">
        <v>773</v>
      </c>
      <c r="D31" s="437">
        <v>25377370.23</v>
      </c>
      <c r="E31" s="440"/>
      <c r="F31" s="440"/>
      <c r="G31" s="437">
        <v>0</v>
      </c>
      <c r="H31" s="440"/>
      <c r="I31" s="440"/>
      <c r="J31" s="440"/>
      <c r="K31" s="440"/>
      <c r="L31" s="440"/>
      <c r="M31" s="440"/>
      <c r="N31" s="440"/>
      <c r="O31" s="437">
        <v>0</v>
      </c>
    </row>
    <row r="32" spans="2:15" s="65" customFormat="1" ht="12.75" customHeight="1">
      <c r="B32" s="438" t="s">
        <v>747</v>
      </c>
      <c r="C32" s="439" t="s">
        <v>774</v>
      </c>
      <c r="D32" s="437">
        <v>1699100504.3099999</v>
      </c>
      <c r="E32" s="440"/>
      <c r="F32" s="440"/>
      <c r="G32" s="437">
        <v>2597957.08</v>
      </c>
      <c r="H32" s="440"/>
      <c r="I32" s="440"/>
      <c r="J32" s="440"/>
      <c r="K32" s="440"/>
      <c r="L32" s="440"/>
      <c r="M32" s="440"/>
      <c r="N32" s="440"/>
      <c r="O32" s="437">
        <v>2597957.08</v>
      </c>
    </row>
    <row r="33" spans="2:15" s="65" customFormat="1" ht="12.75" customHeight="1">
      <c r="B33" s="438" t="s">
        <v>778</v>
      </c>
      <c r="C33" s="439" t="s">
        <v>776</v>
      </c>
      <c r="D33" s="437">
        <v>419275547.88999999</v>
      </c>
      <c r="E33" s="440"/>
      <c r="F33" s="440"/>
      <c r="G33" s="437">
        <v>909899.4</v>
      </c>
      <c r="H33" s="440"/>
      <c r="I33" s="440"/>
      <c r="J33" s="440"/>
      <c r="K33" s="440"/>
      <c r="L33" s="440"/>
      <c r="M33" s="440"/>
      <c r="N33" s="440"/>
      <c r="O33" s="437">
        <v>909899.4</v>
      </c>
    </row>
    <row r="34" spans="2:15" s="65" customFormat="1" ht="12.75" customHeight="1">
      <c r="B34" s="441" t="s">
        <v>779</v>
      </c>
      <c r="C34" s="442" t="s">
        <v>56</v>
      </c>
      <c r="D34" s="443">
        <v>11886920614.07</v>
      </c>
      <c r="E34" s="443">
        <v>9501340819.0499992</v>
      </c>
      <c r="F34" s="443">
        <v>63346465.810000002</v>
      </c>
      <c r="G34" s="443">
        <v>213580993.86999997</v>
      </c>
      <c r="H34" s="443">
        <v>50412085.159999996</v>
      </c>
      <c r="I34" s="443">
        <v>16115595.380000001</v>
      </c>
      <c r="J34" s="443">
        <v>15647987.91</v>
      </c>
      <c r="K34" s="443">
        <v>19651134.949999999</v>
      </c>
      <c r="L34" s="443">
        <v>35290104.079999998</v>
      </c>
      <c r="M34" s="443">
        <v>21557483.41</v>
      </c>
      <c r="N34" s="443">
        <v>51398746.5</v>
      </c>
      <c r="O34" s="443">
        <v>213581093.86999997</v>
      </c>
    </row>
  </sheetData>
  <mergeCells count="17">
    <mergeCell ref="B9:B10"/>
    <mergeCell ref="C9:C10"/>
    <mergeCell ref="E9:E11"/>
    <mergeCell ref="F9:F11"/>
    <mergeCell ref="D9:D11"/>
    <mergeCell ref="M9:M11"/>
    <mergeCell ref="N9:N11"/>
    <mergeCell ref="D7:O7"/>
    <mergeCell ref="D8:F8"/>
    <mergeCell ref="G8:O8"/>
    <mergeCell ref="G9:G11"/>
    <mergeCell ref="H9:H11"/>
    <mergeCell ref="O9:O11"/>
    <mergeCell ref="I9:I11"/>
    <mergeCell ref="J9:J11"/>
    <mergeCell ref="K9:K11"/>
    <mergeCell ref="L9:L1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322B-5345-4485-ADC0-43A7E473E7D7}">
  <dimension ref="B3:K22"/>
  <sheetViews>
    <sheetView showGridLines="0" tabSelected="1" workbookViewId="0">
      <selection activeCell="I32" sqref="I32"/>
    </sheetView>
  </sheetViews>
  <sheetFormatPr defaultRowHeight="12.75"/>
  <cols>
    <col min="3" max="3" width="17.140625" customWidth="1"/>
    <col min="4" max="4" width="12.85546875" bestFit="1" customWidth="1"/>
    <col min="5" max="5" width="14" customWidth="1"/>
    <col min="6" max="6" width="16" customWidth="1"/>
    <col min="7" max="7" width="16.140625" customWidth="1"/>
    <col min="8" max="8" width="16.5703125" customWidth="1"/>
    <col min="9" max="9" width="17.140625" customWidth="1"/>
    <col min="10" max="10" width="25.5703125" customWidth="1"/>
  </cols>
  <sheetData>
    <row r="3" spans="2:11" ht="20.25">
      <c r="B3" s="360" t="s">
        <v>748</v>
      </c>
    </row>
    <row r="4" spans="2:11" ht="15.75">
      <c r="B4" s="15"/>
      <c r="C4" s="19"/>
      <c r="D4" s="19"/>
      <c r="E4" s="19"/>
      <c r="H4" s="19"/>
      <c r="I4" s="19"/>
      <c r="J4" s="23"/>
      <c r="K4" s="19"/>
    </row>
    <row r="5" spans="2:11" ht="16.5" thickBot="1">
      <c r="B5" s="15"/>
      <c r="C5" s="19"/>
      <c r="D5" s="19"/>
      <c r="E5" s="19"/>
      <c r="F5" s="998"/>
      <c r="G5" s="998"/>
      <c r="H5" s="19"/>
      <c r="I5" s="19"/>
      <c r="J5" s="23"/>
      <c r="K5" s="19"/>
    </row>
    <row r="6" spans="2:11" ht="13.5" thickBot="1">
      <c r="B6" s="306"/>
      <c r="C6" s="306"/>
      <c r="D6" s="428" t="s">
        <v>11</v>
      </c>
      <c r="E6" s="428" t="s">
        <v>12</v>
      </c>
      <c r="F6" s="428" t="s">
        <v>13</v>
      </c>
      <c r="G6" s="428" t="s">
        <v>14</v>
      </c>
      <c r="H6" s="428" t="s">
        <v>15</v>
      </c>
      <c r="I6" s="429" t="s">
        <v>749</v>
      </c>
      <c r="J6" s="428" t="s">
        <v>36</v>
      </c>
    </row>
    <row r="7" spans="2:11" ht="13.5" thickBot="1">
      <c r="B7" s="306"/>
      <c r="C7" s="306"/>
      <c r="D7" s="961" t="s">
        <v>750</v>
      </c>
      <c r="E7" s="961"/>
      <c r="F7" s="961"/>
      <c r="G7" s="961"/>
      <c r="H7" s="984" t="s">
        <v>719</v>
      </c>
      <c r="I7" s="961" t="s">
        <v>751</v>
      </c>
      <c r="J7" s="961" t="s">
        <v>720</v>
      </c>
    </row>
    <row r="8" spans="2:11" ht="13.5" thickBot="1">
      <c r="B8" s="306"/>
      <c r="C8" s="306"/>
      <c r="D8" s="984"/>
      <c r="E8" s="961" t="s">
        <v>721</v>
      </c>
      <c r="F8" s="961"/>
      <c r="G8" s="1001" t="s">
        <v>752</v>
      </c>
      <c r="H8" s="999"/>
      <c r="I8" s="961"/>
      <c r="J8" s="961"/>
    </row>
    <row r="9" spans="2:11" ht="13.5" thickBot="1">
      <c r="B9" s="306"/>
      <c r="C9" s="306"/>
      <c r="D9" s="999"/>
      <c r="E9" s="1002"/>
      <c r="F9" s="961" t="s">
        <v>723</v>
      </c>
      <c r="G9" s="1001"/>
      <c r="H9" s="999"/>
      <c r="I9" s="961"/>
      <c r="J9" s="961"/>
    </row>
    <row r="10" spans="2:11" ht="13.5" thickBot="1">
      <c r="B10" s="306"/>
      <c r="C10" s="306"/>
      <c r="D10" s="1000"/>
      <c r="E10" s="1002"/>
      <c r="F10" s="961"/>
      <c r="G10" s="1001"/>
      <c r="H10" s="1000"/>
      <c r="I10" s="961"/>
      <c r="J10" s="961"/>
    </row>
    <row r="11" spans="2:11" ht="13.5" thickBot="1">
      <c r="B11" s="410">
        <v>1</v>
      </c>
      <c r="C11" s="411" t="s">
        <v>637</v>
      </c>
      <c r="D11" s="412">
        <v>8860657706.1499996</v>
      </c>
      <c r="E11" s="412">
        <v>210073137.38999999</v>
      </c>
      <c r="F11" s="412">
        <f>F12+F13+F14</f>
        <v>210073237.38999999</v>
      </c>
      <c r="G11" s="412">
        <v>8860657706.1499996</v>
      </c>
      <c r="H11" s="412">
        <v>-234966592.48999986</v>
      </c>
      <c r="I11" s="413"/>
      <c r="J11" s="434">
        <v>0</v>
      </c>
    </row>
    <row r="12" spans="2:11" ht="13.5" thickBot="1">
      <c r="B12" s="414">
        <v>2</v>
      </c>
      <c r="C12" s="415" t="s">
        <v>753</v>
      </c>
      <c r="D12" s="416">
        <v>7901727209.3000011</v>
      </c>
      <c r="E12" s="416">
        <v>209564760.09999999</v>
      </c>
      <c r="F12" s="416">
        <v>209564860.09999999</v>
      </c>
      <c r="G12" s="416">
        <v>7901727209.3000011</v>
      </c>
      <c r="H12" s="416">
        <v>-233184715.03</v>
      </c>
      <c r="I12" s="417"/>
      <c r="J12" s="433">
        <v>0</v>
      </c>
    </row>
    <row r="13" spans="2:11" ht="13.5" thickBot="1">
      <c r="B13" s="418">
        <v>3</v>
      </c>
      <c r="C13" s="419" t="s">
        <v>754</v>
      </c>
      <c r="D13" s="420">
        <v>783778590.58999991</v>
      </c>
      <c r="E13" s="420">
        <v>3279.94</v>
      </c>
      <c r="F13" s="420">
        <v>3279.94</v>
      </c>
      <c r="G13" s="416">
        <v>783778590.58999991</v>
      </c>
      <c r="H13" s="416">
        <v>-295213.64999999997</v>
      </c>
      <c r="I13" s="417"/>
      <c r="J13" s="433">
        <v>0</v>
      </c>
    </row>
    <row r="14" spans="2:11" ht="13.5" thickBot="1">
      <c r="B14" s="418">
        <v>4</v>
      </c>
      <c r="C14" s="419" t="s">
        <v>755</v>
      </c>
      <c r="D14" s="420">
        <v>175151906.25999856</v>
      </c>
      <c r="E14" s="420">
        <v>505097.34999999165</v>
      </c>
      <c r="F14" s="420">
        <v>505097.34999999165</v>
      </c>
      <c r="G14" s="416">
        <v>175151906.25999665</v>
      </c>
      <c r="H14" s="416">
        <v>-1486663.8099998594</v>
      </c>
      <c r="I14" s="417"/>
      <c r="J14" s="433">
        <v>0</v>
      </c>
    </row>
    <row r="15" spans="2:11" ht="20.25" thickBot="1">
      <c r="B15" s="410">
        <v>5</v>
      </c>
      <c r="C15" s="421" t="s">
        <v>756</v>
      </c>
      <c r="D15" s="422">
        <v>2325741165.6899996</v>
      </c>
      <c r="E15" s="422">
        <v>3507856.48</v>
      </c>
      <c r="F15" s="422">
        <v>3507856.48</v>
      </c>
      <c r="G15" s="417"/>
      <c r="H15" s="417"/>
      <c r="I15" s="422">
        <v>11489209.24</v>
      </c>
      <c r="J15" s="430"/>
    </row>
    <row r="16" spans="2:11" ht="13.5" thickBot="1">
      <c r="B16" s="418">
        <v>6</v>
      </c>
      <c r="C16" s="419" t="s">
        <v>753</v>
      </c>
      <c r="D16" s="423">
        <v>2236427034.0499997</v>
      </c>
      <c r="E16" s="423">
        <v>3507856.48</v>
      </c>
      <c r="F16" s="423">
        <v>3507856.48</v>
      </c>
      <c r="G16" s="417"/>
      <c r="H16" s="417"/>
      <c r="I16" s="423">
        <v>11430085.970000001</v>
      </c>
      <c r="J16" s="430"/>
    </row>
    <row r="17" spans="2:10" ht="13.5" thickBot="1">
      <c r="B17" s="414">
        <v>7</v>
      </c>
      <c r="C17" s="415" t="s">
        <v>754</v>
      </c>
      <c r="D17" s="423">
        <v>13957949.479999999</v>
      </c>
      <c r="E17" s="435">
        <v>0</v>
      </c>
      <c r="F17" s="435">
        <v>0</v>
      </c>
      <c r="G17" s="417"/>
      <c r="H17" s="417"/>
      <c r="I17" s="423">
        <v>7636.7000000000007</v>
      </c>
      <c r="J17" s="430"/>
    </row>
    <row r="18" spans="2:10" ht="13.5" thickBot="1">
      <c r="B18" s="414">
        <v>8</v>
      </c>
      <c r="C18" s="415" t="s">
        <v>755</v>
      </c>
      <c r="D18" s="423">
        <v>75356182.159999862</v>
      </c>
      <c r="E18" s="435">
        <v>0</v>
      </c>
      <c r="F18" s="436">
        <v>0</v>
      </c>
      <c r="G18" s="424"/>
      <c r="H18" s="424"/>
      <c r="I18" s="423">
        <v>51486.569999999556</v>
      </c>
      <c r="J18" s="431"/>
    </row>
    <row r="19" spans="2:10" ht="13.5" thickBot="1">
      <c r="B19" s="425">
        <v>9</v>
      </c>
      <c r="C19" s="421" t="s">
        <v>56</v>
      </c>
      <c r="D19" s="426">
        <v>11186398871.84</v>
      </c>
      <c r="E19" s="426">
        <v>213580993.86999997</v>
      </c>
      <c r="F19" s="426">
        <f>F11+F15</f>
        <v>213581093.86999997</v>
      </c>
      <c r="G19" s="427"/>
      <c r="H19" s="427"/>
      <c r="I19" s="426">
        <v>11489209.24</v>
      </c>
      <c r="J19" s="432">
        <v>0</v>
      </c>
    </row>
    <row r="22" spans="2:10">
      <c r="F22" s="1107"/>
    </row>
  </sheetData>
  <mergeCells count="10">
    <mergeCell ref="F5:G5"/>
    <mergeCell ref="D7:G7"/>
    <mergeCell ref="H7:H10"/>
    <mergeCell ref="I7:I10"/>
    <mergeCell ref="J7:J10"/>
    <mergeCell ref="D8:D10"/>
    <mergeCell ref="E8:F8"/>
    <mergeCell ref="G8:G10"/>
    <mergeCell ref="E9:E10"/>
    <mergeCell ref="F9:F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7651-D1D1-4684-BB6F-776EF44022B1}">
  <dimension ref="A1:K29"/>
  <sheetViews>
    <sheetView showGridLines="0" workbookViewId="0">
      <selection activeCell="C12" sqref="C12"/>
    </sheetView>
  </sheetViews>
  <sheetFormatPr defaultRowHeight="12.75"/>
  <cols>
    <col min="3" max="3" width="44.28515625" customWidth="1"/>
    <col min="4" max="9" width="18.7109375" customWidth="1"/>
  </cols>
  <sheetData>
    <row r="1" spans="1:11">
      <c r="A1" t="s">
        <v>1144</v>
      </c>
    </row>
    <row r="3" spans="1:11" ht="20.25">
      <c r="B3" s="360" t="s">
        <v>718</v>
      </c>
    </row>
    <row r="4" spans="1:11" ht="15.75">
      <c r="B4" s="15"/>
      <c r="C4" s="19"/>
      <c r="D4" s="19"/>
      <c r="E4" s="998"/>
      <c r="F4" s="998"/>
      <c r="G4" s="19"/>
      <c r="H4" s="19"/>
      <c r="I4" s="19"/>
    </row>
    <row r="5" spans="1:11" s="708" customFormat="1" ht="16.5" thickBot="1">
      <c r="B5" s="15"/>
      <c r="C5" s="711"/>
      <c r="D5" s="711"/>
      <c r="E5" s="710"/>
      <c r="F5" s="710"/>
      <c r="G5" s="711"/>
      <c r="H5" s="711"/>
      <c r="I5" s="711"/>
    </row>
    <row r="6" spans="1:11" ht="13.5" thickBot="1">
      <c r="B6" s="306"/>
      <c r="C6" s="306"/>
      <c r="D6" s="395" t="s">
        <v>11</v>
      </c>
      <c r="E6" s="396" t="s">
        <v>12</v>
      </c>
      <c r="F6" s="396" t="s">
        <v>13</v>
      </c>
      <c r="G6" s="396" t="s">
        <v>14</v>
      </c>
      <c r="H6" s="396" t="s">
        <v>15</v>
      </c>
      <c r="I6" s="397" t="s">
        <v>16</v>
      </c>
    </row>
    <row r="7" spans="1:11" ht="36" customHeight="1" thickBot="1">
      <c r="B7" s="306"/>
      <c r="C7" s="306"/>
      <c r="D7" s="147" t="s">
        <v>703</v>
      </c>
      <c r="E7" s="398"/>
      <c r="F7" s="398"/>
      <c r="G7" s="399"/>
      <c r="H7" s="984" t="s">
        <v>719</v>
      </c>
      <c r="I7" s="984" t="s">
        <v>720</v>
      </c>
    </row>
    <row r="8" spans="1:11" ht="34.5" customHeight="1" thickBot="1">
      <c r="B8" s="306"/>
      <c r="C8" s="306"/>
      <c r="D8" s="400"/>
      <c r="E8" s="984" t="s">
        <v>721</v>
      </c>
      <c r="F8" s="399"/>
      <c r="G8" s="984" t="s">
        <v>722</v>
      </c>
      <c r="H8" s="999"/>
      <c r="I8" s="999"/>
    </row>
    <row r="9" spans="1:11" ht="20.25" thickBot="1">
      <c r="B9" s="306"/>
      <c r="C9" s="306"/>
      <c r="D9" s="400"/>
      <c r="E9" s="1000"/>
      <c r="F9" s="146" t="s">
        <v>723</v>
      </c>
      <c r="G9" s="1000"/>
      <c r="H9" s="1000"/>
      <c r="I9" s="1000"/>
    </row>
    <row r="10" spans="1:11" ht="13.5" thickBot="1">
      <c r="B10" s="402" t="s">
        <v>382</v>
      </c>
      <c r="C10" s="142" t="s">
        <v>724</v>
      </c>
      <c r="D10" s="403">
        <v>101416698.52</v>
      </c>
      <c r="E10" s="403">
        <v>867265.51</v>
      </c>
      <c r="F10" s="408">
        <v>0</v>
      </c>
      <c r="G10" s="403">
        <v>101416698.52</v>
      </c>
      <c r="H10" s="403">
        <v>-1802043.49</v>
      </c>
      <c r="I10" s="408">
        <v>0</v>
      </c>
      <c r="K10" s="897">
        <f>D10/$D$29</f>
        <v>4.0219384417528953E-2</v>
      </c>
    </row>
    <row r="11" spans="1:11" ht="13.5" thickBot="1">
      <c r="B11" s="404" t="s">
        <v>384</v>
      </c>
      <c r="C11" s="142" t="s">
        <v>725</v>
      </c>
      <c r="D11" s="403">
        <v>1852275.66</v>
      </c>
      <c r="E11" s="403">
        <v>84469.01</v>
      </c>
      <c r="F11" s="408">
        <v>0</v>
      </c>
      <c r="G11" s="403">
        <v>1852275.66</v>
      </c>
      <c r="H11" s="403">
        <v>-98016.3</v>
      </c>
      <c r="I11" s="408">
        <v>0</v>
      </c>
      <c r="K11" s="897">
        <f t="shared" ref="K11:K28" si="0">D11/$D$29</f>
        <v>7.3456726460170469E-4</v>
      </c>
    </row>
    <row r="12" spans="1:11" ht="13.5" thickBot="1">
      <c r="B12" s="404" t="s">
        <v>386</v>
      </c>
      <c r="C12" s="142" t="s">
        <v>726</v>
      </c>
      <c r="D12" s="403">
        <v>425565564.56</v>
      </c>
      <c r="E12" s="403">
        <v>7773041.2800000003</v>
      </c>
      <c r="F12" s="408">
        <v>0</v>
      </c>
      <c r="G12" s="403">
        <v>425565564.56</v>
      </c>
      <c r="H12" s="403">
        <v>-11734492.960000001</v>
      </c>
      <c r="I12" s="408">
        <v>0</v>
      </c>
      <c r="K12" s="897">
        <f t="shared" si="0"/>
        <v>0.16876890379670559</v>
      </c>
    </row>
    <row r="13" spans="1:11" ht="13.5" thickBot="1">
      <c r="B13" s="404" t="s">
        <v>9</v>
      </c>
      <c r="C13" s="142" t="s">
        <v>727</v>
      </c>
      <c r="D13" s="403">
        <v>206395024.19</v>
      </c>
      <c r="E13" s="403">
        <v>3495.91</v>
      </c>
      <c r="F13" s="408">
        <v>0</v>
      </c>
      <c r="G13" s="403">
        <v>206395024.19</v>
      </c>
      <c r="H13" s="403">
        <v>-7963905.1399999997</v>
      </c>
      <c r="I13" s="408">
        <v>0</v>
      </c>
      <c r="K13" s="897">
        <f t="shared" si="0"/>
        <v>8.1851223130930184E-2</v>
      </c>
    </row>
    <row r="14" spans="1:11" ht="13.5" thickBot="1">
      <c r="B14" s="404" t="s">
        <v>10</v>
      </c>
      <c r="C14" s="142" t="s">
        <v>728</v>
      </c>
      <c r="D14" s="403">
        <v>24685300.16</v>
      </c>
      <c r="E14" s="403">
        <v>774507.92</v>
      </c>
      <c r="F14" s="408">
        <v>0</v>
      </c>
      <c r="G14" s="403">
        <v>24685300.16</v>
      </c>
      <c r="H14" s="403">
        <v>-940665.26</v>
      </c>
      <c r="I14" s="408">
        <v>0</v>
      </c>
      <c r="K14" s="897">
        <f t="shared" si="0"/>
        <v>9.7895868341773828E-3</v>
      </c>
    </row>
    <row r="15" spans="1:11" ht="13.5" thickBot="1">
      <c r="B15" s="404" t="s">
        <v>390</v>
      </c>
      <c r="C15" s="142" t="s">
        <v>729</v>
      </c>
      <c r="D15" s="403">
        <v>171364804.38999999</v>
      </c>
      <c r="E15" s="403">
        <v>5408171.3300000001</v>
      </c>
      <c r="F15" s="408">
        <v>0</v>
      </c>
      <c r="G15" s="403">
        <v>171364804.38999999</v>
      </c>
      <c r="H15" s="403">
        <v>-5477326.8799999999</v>
      </c>
      <c r="I15" s="408">
        <v>0</v>
      </c>
      <c r="K15" s="897">
        <f t="shared" si="0"/>
        <v>6.7959093955685029E-2</v>
      </c>
    </row>
    <row r="16" spans="1:11" ht="13.5" thickBot="1">
      <c r="B16" s="404" t="s">
        <v>395</v>
      </c>
      <c r="C16" s="142" t="s">
        <v>730</v>
      </c>
      <c r="D16" s="403">
        <v>477712382.00999999</v>
      </c>
      <c r="E16" s="403">
        <v>13738847.529999999</v>
      </c>
      <c r="F16" s="408">
        <v>0</v>
      </c>
      <c r="G16" s="403">
        <v>477712382.00999999</v>
      </c>
      <c r="H16" s="403">
        <v>-14853710.84</v>
      </c>
      <c r="I16" s="408">
        <v>0</v>
      </c>
      <c r="K16" s="897">
        <f t="shared" si="0"/>
        <v>0.1894490573392571</v>
      </c>
    </row>
    <row r="17" spans="2:11" ht="13.5" thickBot="1">
      <c r="B17" s="404" t="s">
        <v>397</v>
      </c>
      <c r="C17" s="142" t="s">
        <v>731</v>
      </c>
      <c r="D17" s="403">
        <v>141324830.81999999</v>
      </c>
      <c r="E17" s="403">
        <v>1454287.24</v>
      </c>
      <c r="F17" s="408">
        <v>0</v>
      </c>
      <c r="G17" s="403">
        <v>141324830.81999999</v>
      </c>
      <c r="H17" s="403">
        <v>-2169344.61</v>
      </c>
      <c r="I17" s="408">
        <v>0</v>
      </c>
      <c r="K17" s="897">
        <f t="shared" si="0"/>
        <v>5.6045974493745758E-2</v>
      </c>
    </row>
    <row r="18" spans="2:11" ht="13.5" thickBot="1">
      <c r="B18" s="402" t="s">
        <v>399</v>
      </c>
      <c r="C18" s="142" t="s">
        <v>732</v>
      </c>
      <c r="D18" s="403">
        <v>238010562.66999999</v>
      </c>
      <c r="E18" s="403">
        <v>1807685.9</v>
      </c>
      <c r="F18" s="408">
        <v>0</v>
      </c>
      <c r="G18" s="403">
        <v>238010562.66999999</v>
      </c>
      <c r="H18" s="403">
        <v>-2835629.81</v>
      </c>
      <c r="I18" s="408">
        <v>0</v>
      </c>
      <c r="K18" s="897">
        <f t="shared" si="0"/>
        <v>9.4389173135717014E-2</v>
      </c>
    </row>
    <row r="19" spans="2:11" ht="13.5" thickBot="1">
      <c r="B19" s="404" t="s">
        <v>401</v>
      </c>
      <c r="C19" s="142" t="s">
        <v>733</v>
      </c>
      <c r="D19" s="403">
        <v>98028848.109999999</v>
      </c>
      <c r="E19" s="403">
        <v>135204.03</v>
      </c>
      <c r="F19" s="408">
        <v>0</v>
      </c>
      <c r="G19" s="403">
        <v>98028848.109999999</v>
      </c>
      <c r="H19" s="403">
        <v>-908478.7</v>
      </c>
      <c r="I19" s="408">
        <v>0</v>
      </c>
      <c r="K19" s="897">
        <f t="shared" si="0"/>
        <v>3.887584573033729E-2</v>
      </c>
    </row>
    <row r="20" spans="2:11" ht="13.5" thickBot="1">
      <c r="B20" s="404" t="s">
        <v>402</v>
      </c>
      <c r="C20" s="142" t="s">
        <v>734</v>
      </c>
      <c r="D20" s="403">
        <v>89611</v>
      </c>
      <c r="E20" s="403">
        <v>45273.04</v>
      </c>
      <c r="F20" s="408">
        <v>0</v>
      </c>
      <c r="G20" s="403">
        <v>89611</v>
      </c>
      <c r="H20" s="403">
        <v>-45432.9</v>
      </c>
      <c r="I20" s="408">
        <v>0</v>
      </c>
      <c r="K20" s="897">
        <f t="shared" si="0"/>
        <v>3.5537532868203517E-5</v>
      </c>
    </row>
    <row r="21" spans="2:11" ht="13.5" thickBot="1">
      <c r="B21" s="404" t="s">
        <v>403</v>
      </c>
      <c r="C21" s="142" t="s">
        <v>55</v>
      </c>
      <c r="D21" s="403">
        <v>160442884.31999999</v>
      </c>
      <c r="E21" s="403">
        <v>215083.25</v>
      </c>
      <c r="F21" s="408">
        <v>0</v>
      </c>
      <c r="G21" s="403">
        <v>160442884.31999999</v>
      </c>
      <c r="H21" s="403">
        <v>-958692.64</v>
      </c>
      <c r="I21" s="408">
        <v>0</v>
      </c>
      <c r="K21" s="897">
        <f t="shared" si="0"/>
        <v>6.3627727343645024E-2</v>
      </c>
    </row>
    <row r="22" spans="2:11" ht="13.5" thickBot="1">
      <c r="B22" s="404" t="s">
        <v>405</v>
      </c>
      <c r="C22" s="142" t="s">
        <v>735</v>
      </c>
      <c r="D22" s="403">
        <v>84829204.909999996</v>
      </c>
      <c r="E22" s="403">
        <v>3982021.47</v>
      </c>
      <c r="F22" s="408">
        <v>0</v>
      </c>
      <c r="G22" s="403">
        <v>84829204.909999996</v>
      </c>
      <c r="H22" s="403">
        <v>-3915933.03</v>
      </c>
      <c r="I22" s="408">
        <v>0</v>
      </c>
      <c r="K22" s="897">
        <f t="shared" si="0"/>
        <v>3.3641189783315623E-2</v>
      </c>
    </row>
    <row r="23" spans="2:11" ht="13.5" thickBot="1">
      <c r="B23" s="404" t="s">
        <v>715</v>
      </c>
      <c r="C23" s="142" t="s">
        <v>736</v>
      </c>
      <c r="D23" s="403">
        <v>97336518.140000001</v>
      </c>
      <c r="E23" s="403">
        <v>1903613.21</v>
      </c>
      <c r="F23" s="408">
        <v>0</v>
      </c>
      <c r="G23" s="403">
        <v>97336518.140000001</v>
      </c>
      <c r="H23" s="403">
        <v>-1104033.54</v>
      </c>
      <c r="I23" s="408">
        <v>0</v>
      </c>
      <c r="K23" s="897">
        <f t="shared" si="0"/>
        <v>3.8601284581990358E-2</v>
      </c>
    </row>
    <row r="24" spans="2:11" ht="13.5" thickBot="1">
      <c r="B24" s="402" t="s">
        <v>737</v>
      </c>
      <c r="C24" s="142" t="s">
        <v>738</v>
      </c>
      <c r="D24" s="403">
        <v>4593.0600000000004</v>
      </c>
      <c r="E24" s="403">
        <v>0</v>
      </c>
      <c r="F24" s="408">
        <v>0</v>
      </c>
      <c r="G24" s="403">
        <v>4593.0600000000004</v>
      </c>
      <c r="H24" s="403">
        <v>-14.67</v>
      </c>
      <c r="I24" s="408">
        <v>0</v>
      </c>
      <c r="K24" s="897">
        <f t="shared" si="0"/>
        <v>1.8214953601190799E-6</v>
      </c>
    </row>
    <row r="25" spans="2:11" ht="13.5" thickBot="1">
      <c r="B25" s="404" t="s">
        <v>739</v>
      </c>
      <c r="C25" s="142" t="s">
        <v>740</v>
      </c>
      <c r="D25" s="403">
        <v>2053538</v>
      </c>
      <c r="E25" s="403">
        <v>12683.91</v>
      </c>
      <c r="F25" s="408">
        <v>0</v>
      </c>
      <c r="G25" s="403">
        <v>2053538</v>
      </c>
      <c r="H25" s="403">
        <v>-25873.09</v>
      </c>
      <c r="I25" s="408">
        <v>0</v>
      </c>
      <c r="K25" s="897">
        <f t="shared" si="0"/>
        <v>8.1438299060500286E-4</v>
      </c>
    </row>
    <row r="26" spans="2:11" ht="13.5" thickBot="1">
      <c r="B26" s="404" t="s">
        <v>741</v>
      </c>
      <c r="C26" s="142" t="s">
        <v>742</v>
      </c>
      <c r="D26" s="403">
        <v>5961659.7800000003</v>
      </c>
      <c r="E26" s="403">
        <v>1432339.85</v>
      </c>
      <c r="F26" s="408">
        <v>0</v>
      </c>
      <c r="G26" s="403">
        <v>5961659.7800000003</v>
      </c>
      <c r="H26" s="403">
        <v>-1172482.47</v>
      </c>
      <c r="I26" s="408">
        <v>0</v>
      </c>
      <c r="K26" s="897">
        <f t="shared" si="0"/>
        <v>2.3642485898025573E-3</v>
      </c>
    </row>
    <row r="27" spans="2:11" ht="13.5" thickBot="1">
      <c r="B27" s="404" t="s">
        <v>743</v>
      </c>
      <c r="C27" s="142" t="s">
        <v>744</v>
      </c>
      <c r="D27" s="403">
        <v>8304704.2300000004</v>
      </c>
      <c r="E27" s="403">
        <v>110362.09</v>
      </c>
      <c r="F27" s="408">
        <v>0</v>
      </c>
      <c r="G27" s="403">
        <v>8304704.2300000004</v>
      </c>
      <c r="H27" s="403">
        <v>-225428.96</v>
      </c>
      <c r="I27" s="408">
        <v>0</v>
      </c>
      <c r="K27" s="897">
        <f t="shared" si="0"/>
        <v>3.2934427641063461E-3</v>
      </c>
    </row>
    <row r="28" spans="2:11" ht="13.5" thickBot="1">
      <c r="B28" s="404" t="s">
        <v>745</v>
      </c>
      <c r="C28" s="142" t="s">
        <v>746</v>
      </c>
      <c r="D28" s="403">
        <v>276208533.13999999</v>
      </c>
      <c r="E28" s="403">
        <v>2442117.87</v>
      </c>
      <c r="F28" s="408">
        <v>0</v>
      </c>
      <c r="G28" s="403">
        <v>276208533.13999999</v>
      </c>
      <c r="H28" s="403">
        <v>-3390996.86</v>
      </c>
      <c r="I28" s="408">
        <v>0</v>
      </c>
      <c r="K28" s="897">
        <f t="shared" si="0"/>
        <v>0.10953755481962069</v>
      </c>
    </row>
    <row r="29" spans="2:11" ht="13.5" thickBot="1">
      <c r="B29" s="405" t="s">
        <v>747</v>
      </c>
      <c r="C29" s="406" t="s">
        <v>56</v>
      </c>
      <c r="D29" s="407">
        <v>2521587537.6700001</v>
      </c>
      <c r="E29" s="407">
        <v>42190470.350000001</v>
      </c>
      <c r="F29" s="409">
        <v>0</v>
      </c>
      <c r="G29" s="407">
        <v>2521587537.6700001</v>
      </c>
      <c r="H29" s="407">
        <v>-59622502.150000013</v>
      </c>
      <c r="I29" s="409">
        <v>0</v>
      </c>
    </row>
  </sheetData>
  <mergeCells count="5">
    <mergeCell ref="E4:F4"/>
    <mergeCell ref="H7:H9"/>
    <mergeCell ref="I7:I9"/>
    <mergeCell ref="E8:E9"/>
    <mergeCell ref="G8:G9"/>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C9FB-F83B-4C2C-951C-73731B9A28F3}">
  <dimension ref="B3:O24"/>
  <sheetViews>
    <sheetView showGridLines="0" workbookViewId="0">
      <selection activeCell="C3" sqref="C3"/>
    </sheetView>
  </sheetViews>
  <sheetFormatPr defaultRowHeight="12.75"/>
  <cols>
    <col min="1" max="1" width="6" customWidth="1"/>
    <col min="3" max="3" width="44.140625" customWidth="1"/>
    <col min="4" max="4" width="14.42578125" bestFit="1" customWidth="1"/>
    <col min="5" max="15" width="12.7109375" customWidth="1"/>
  </cols>
  <sheetData>
    <row r="3" spans="2:15" ht="20.25">
      <c r="B3" s="360" t="s">
        <v>717</v>
      </c>
    </row>
    <row r="4" spans="2:15" ht="15.75">
      <c r="B4" s="15"/>
      <c r="C4" s="19"/>
      <c r="D4" s="19"/>
      <c r="E4" s="19"/>
      <c r="F4" s="19"/>
      <c r="G4" s="19"/>
      <c r="H4" s="19"/>
      <c r="I4" s="19"/>
      <c r="J4" s="19"/>
      <c r="K4" s="19"/>
      <c r="L4" s="19"/>
      <c r="M4" s="19"/>
      <c r="N4" s="19"/>
      <c r="O4" s="19"/>
    </row>
    <row r="5" spans="2:15" s="708" customFormat="1" ht="16.5" thickBot="1">
      <c r="B5" s="15"/>
      <c r="C5" s="711"/>
      <c r="D5" s="711"/>
      <c r="E5" s="711"/>
      <c r="F5" s="711"/>
      <c r="G5" s="711"/>
      <c r="H5" s="711"/>
      <c r="I5" s="711"/>
      <c r="J5" s="711"/>
      <c r="K5" s="711"/>
      <c r="L5" s="711"/>
      <c r="M5" s="711"/>
      <c r="N5" s="711"/>
      <c r="O5" s="711"/>
    </row>
    <row r="6" spans="2:15" s="199" customFormat="1" ht="13.5" thickBot="1">
      <c r="B6" s="1007"/>
      <c r="C6" s="1008"/>
      <c r="D6" s="391" t="s">
        <v>11</v>
      </c>
      <c r="E6" s="392" t="s">
        <v>12</v>
      </c>
      <c r="F6" s="392" t="s">
        <v>13</v>
      </c>
      <c r="G6" s="392" t="s">
        <v>14</v>
      </c>
      <c r="H6" s="392" t="s">
        <v>15</v>
      </c>
      <c r="I6" s="393" t="s">
        <v>16</v>
      </c>
      <c r="J6" s="392" t="s">
        <v>36</v>
      </c>
      <c r="K6" s="392" t="s">
        <v>37</v>
      </c>
      <c r="L6" s="392" t="s">
        <v>561</v>
      </c>
      <c r="M6" s="392" t="s">
        <v>562</v>
      </c>
      <c r="N6" s="392" t="s">
        <v>563</v>
      </c>
      <c r="O6" s="394" t="s">
        <v>564</v>
      </c>
    </row>
    <row r="7" spans="2:15" ht="13.5" thickBot="1">
      <c r="B7" s="1007"/>
      <c r="C7" s="1008"/>
      <c r="D7" s="361" t="s">
        <v>652</v>
      </c>
      <c r="E7" s="362"/>
      <c r="F7" s="362"/>
      <c r="G7" s="363"/>
      <c r="H7" s="363"/>
      <c r="I7" s="363"/>
      <c r="J7" s="363"/>
      <c r="K7" s="363"/>
      <c r="L7" s="363"/>
      <c r="M7" s="363"/>
      <c r="N7" s="363"/>
      <c r="O7" s="364"/>
    </row>
    <row r="8" spans="2:15" ht="13.5" thickBot="1">
      <c r="B8" s="1007"/>
      <c r="C8" s="1008"/>
      <c r="D8" s="365"/>
      <c r="E8" s="366" t="s">
        <v>692</v>
      </c>
      <c r="F8" s="367"/>
      <c r="G8" s="366" t="s">
        <v>693</v>
      </c>
      <c r="H8" s="362"/>
      <c r="I8" s="362"/>
      <c r="J8" s="362"/>
      <c r="K8" s="362"/>
      <c r="L8" s="362"/>
      <c r="M8" s="362"/>
      <c r="N8" s="362"/>
      <c r="O8" s="368"/>
    </row>
    <row r="9" spans="2:15" ht="16.5" customHeight="1" thickBot="1">
      <c r="B9" s="1007"/>
      <c r="C9" s="1008"/>
      <c r="D9" s="365"/>
      <c r="E9" s="365"/>
      <c r="F9" s="369"/>
      <c r="G9" s="365"/>
      <c r="H9" s="1003" t="s">
        <v>694</v>
      </c>
      <c r="I9" s="1005" t="s">
        <v>695</v>
      </c>
      <c r="J9" s="370"/>
      <c r="K9" s="370"/>
      <c r="L9" s="370"/>
      <c r="M9" s="370"/>
      <c r="N9" s="370"/>
      <c r="O9" s="371"/>
    </row>
    <row r="10" spans="2:15" ht="42.75" thickBot="1">
      <c r="B10" s="1009"/>
      <c r="C10" s="1010"/>
      <c r="D10" s="372"/>
      <c r="E10" s="372"/>
      <c r="F10" s="373" t="s">
        <v>696</v>
      </c>
      <c r="G10" s="374"/>
      <c r="H10" s="1004"/>
      <c r="I10" s="1006"/>
      <c r="J10" s="375" t="s">
        <v>697</v>
      </c>
      <c r="K10" s="375" t="s">
        <v>698</v>
      </c>
      <c r="L10" s="375" t="s">
        <v>699</v>
      </c>
      <c r="M10" s="375" t="s">
        <v>700</v>
      </c>
      <c r="N10" s="375" t="s">
        <v>701</v>
      </c>
      <c r="O10" s="375" t="s">
        <v>702</v>
      </c>
    </row>
    <row r="11" spans="2:15" ht="12.75" customHeight="1">
      <c r="B11" s="376" t="s">
        <v>382</v>
      </c>
      <c r="C11" s="377" t="s">
        <v>703</v>
      </c>
      <c r="D11" s="378">
        <v>7664054194.4899998</v>
      </c>
      <c r="E11" s="378">
        <v>7453993018.8599997</v>
      </c>
      <c r="F11" s="378">
        <v>63346465.810000002</v>
      </c>
      <c r="G11" s="378">
        <v>210061175.63</v>
      </c>
      <c r="H11" s="378">
        <v>50400123.399999999</v>
      </c>
      <c r="I11" s="378">
        <v>159661052.22999999</v>
      </c>
      <c r="J11" s="378">
        <v>16115595.380000001</v>
      </c>
      <c r="K11" s="378">
        <v>15647987.91</v>
      </c>
      <c r="L11" s="378">
        <v>19651134.949999999</v>
      </c>
      <c r="M11" s="378">
        <v>35290104.079999998</v>
      </c>
      <c r="N11" s="378">
        <v>21557483.41</v>
      </c>
      <c r="O11" s="378">
        <v>51398746.5</v>
      </c>
    </row>
    <row r="12" spans="2:15" ht="12.75" customHeight="1">
      <c r="B12" s="379" t="s">
        <v>384</v>
      </c>
      <c r="C12" s="380" t="s">
        <v>704</v>
      </c>
      <c r="D12" s="381">
        <v>3181463887.5799999</v>
      </c>
      <c r="E12" s="381">
        <v>3124176144.6300001</v>
      </c>
      <c r="F12" s="381">
        <v>7942703.0800000057</v>
      </c>
      <c r="G12" s="381">
        <v>57287742.949999988</v>
      </c>
      <c r="H12" s="381">
        <v>15275850.640000001</v>
      </c>
      <c r="I12" s="381">
        <v>42011892.309999987</v>
      </c>
      <c r="J12" s="381">
        <v>3523824.620000001</v>
      </c>
      <c r="K12" s="381">
        <v>2223585.8800000008</v>
      </c>
      <c r="L12" s="381">
        <v>2134144.6699999981</v>
      </c>
      <c r="M12" s="381">
        <v>2516711.5999999978</v>
      </c>
      <c r="N12" s="381">
        <v>2189466.870000001</v>
      </c>
      <c r="O12" s="381">
        <v>29424158.670000002</v>
      </c>
    </row>
    <row r="13" spans="2:15" ht="12.75" customHeight="1">
      <c r="B13" s="379" t="s">
        <v>386</v>
      </c>
      <c r="C13" s="382" t="s">
        <v>705</v>
      </c>
      <c r="D13" s="381">
        <v>3181463888.29</v>
      </c>
      <c r="E13" s="381">
        <v>3124176145.3400002</v>
      </c>
      <c r="F13" s="381">
        <v>7942703.0800000001</v>
      </c>
      <c r="G13" s="381">
        <v>57287742.950000003</v>
      </c>
      <c r="H13" s="381">
        <v>15275850.640000001</v>
      </c>
      <c r="I13" s="381">
        <v>42011892.310000002</v>
      </c>
      <c r="J13" s="381">
        <v>3523824.62</v>
      </c>
      <c r="K13" s="381">
        <v>2223585.88</v>
      </c>
      <c r="L13" s="381">
        <v>2134144.67</v>
      </c>
      <c r="M13" s="381">
        <v>2516711.6</v>
      </c>
      <c r="N13" s="381">
        <v>2189466.87</v>
      </c>
      <c r="O13" s="381">
        <v>29424158.670000002</v>
      </c>
    </row>
    <row r="14" spans="2:15" ht="31.5">
      <c r="B14" s="379" t="s">
        <v>9</v>
      </c>
      <c r="C14" s="383" t="s">
        <v>706</v>
      </c>
      <c r="D14" s="381">
        <v>1136568445.6600001</v>
      </c>
      <c r="E14" s="381">
        <v>1121007685.98</v>
      </c>
      <c r="F14" s="384"/>
      <c r="G14" s="381">
        <v>15560759.68</v>
      </c>
      <c r="H14" s="381">
        <v>4167491.45</v>
      </c>
      <c r="I14" s="381">
        <v>11393268.23</v>
      </c>
      <c r="J14" s="384"/>
      <c r="K14" s="384"/>
      <c r="L14" s="384"/>
      <c r="M14" s="384"/>
      <c r="N14" s="384"/>
      <c r="O14" s="384"/>
    </row>
    <row r="15" spans="2:15" ht="31.5">
      <c r="B15" s="379" t="s">
        <v>10</v>
      </c>
      <c r="C15" s="383" t="s">
        <v>707</v>
      </c>
      <c r="D15" s="381">
        <v>412641941.87</v>
      </c>
      <c r="E15" s="381">
        <v>406917847.68000001</v>
      </c>
      <c r="F15" s="384"/>
      <c r="G15" s="381">
        <v>5724094.1900000004</v>
      </c>
      <c r="H15" s="381">
        <v>1093255.18</v>
      </c>
      <c r="I15" s="381">
        <v>4630839.01</v>
      </c>
      <c r="J15" s="384"/>
      <c r="K15" s="384"/>
      <c r="L15" s="384"/>
      <c r="M15" s="384"/>
      <c r="N15" s="384"/>
      <c r="O15" s="384"/>
    </row>
    <row r="16" spans="2:15" ht="31.5">
      <c r="B16" s="379" t="s">
        <v>390</v>
      </c>
      <c r="C16" s="383" t="s">
        <v>708</v>
      </c>
      <c r="D16" s="381">
        <v>361499421.26999998</v>
      </c>
      <c r="E16" s="381">
        <v>353358792.5</v>
      </c>
      <c r="F16" s="384"/>
      <c r="G16" s="381">
        <v>8140628.7699999996</v>
      </c>
      <c r="H16" s="381">
        <v>1731749.31</v>
      </c>
      <c r="I16" s="381">
        <v>6408879.46</v>
      </c>
      <c r="J16" s="384"/>
      <c r="K16" s="384"/>
      <c r="L16" s="384"/>
      <c r="M16" s="384"/>
      <c r="N16" s="384"/>
      <c r="O16" s="384"/>
    </row>
    <row r="17" spans="2:15" ht="12.75" customHeight="1">
      <c r="B17" s="376" t="s">
        <v>395</v>
      </c>
      <c r="C17" s="377" t="s">
        <v>709</v>
      </c>
      <c r="D17" s="381">
        <v>-62219402.549999982</v>
      </c>
      <c r="E17" s="381">
        <v>-19522627.059999995</v>
      </c>
      <c r="F17" s="381">
        <v>-927366.47999999952</v>
      </c>
      <c r="G17" s="381">
        <v>-42696775.489999995</v>
      </c>
      <c r="H17" s="381">
        <v>-5939344.1099999994</v>
      </c>
      <c r="I17" s="381">
        <v>-36757431.379999995</v>
      </c>
      <c r="J17" s="381">
        <v>-1306425.4500000002</v>
      </c>
      <c r="K17" s="381">
        <v>-1187238.6000000015</v>
      </c>
      <c r="L17" s="381">
        <v>-1507937.8599999994</v>
      </c>
      <c r="M17" s="381">
        <v>-2128804.1700000018</v>
      </c>
      <c r="N17" s="381">
        <v>-2103117.1699999981</v>
      </c>
      <c r="O17" s="381">
        <v>-28523908.129999999</v>
      </c>
    </row>
    <row r="18" spans="2:15" ht="12.75" customHeight="1">
      <c r="B18" s="376" t="s">
        <v>397</v>
      </c>
      <c r="C18" s="377" t="s">
        <v>710</v>
      </c>
      <c r="D18" s="385"/>
      <c r="E18" s="385"/>
      <c r="F18" s="385"/>
      <c r="G18" s="385"/>
      <c r="H18" s="385"/>
      <c r="I18" s="385"/>
      <c r="J18" s="385"/>
      <c r="K18" s="385"/>
      <c r="L18" s="385"/>
      <c r="M18" s="385"/>
      <c r="N18" s="385"/>
      <c r="O18" s="385"/>
    </row>
    <row r="19" spans="2:15" ht="12.75" customHeight="1">
      <c r="B19" s="379" t="s">
        <v>399</v>
      </c>
      <c r="C19" s="380" t="s">
        <v>711</v>
      </c>
      <c r="D19" s="386">
        <v>3092266215</v>
      </c>
      <c r="E19" s="387">
        <v>3078020874.2399998</v>
      </c>
      <c r="F19" s="387">
        <v>7097307.3499999996</v>
      </c>
      <c r="G19" s="387">
        <v>14245340.76</v>
      </c>
      <c r="H19" s="387">
        <v>8986075.2899999991</v>
      </c>
      <c r="I19" s="387">
        <v>5259265.47</v>
      </c>
      <c r="J19" s="388">
        <v>2218567.4</v>
      </c>
      <c r="K19" s="388">
        <v>1036347.28</v>
      </c>
      <c r="L19" s="388">
        <v>626206.81000000006</v>
      </c>
      <c r="M19" s="388">
        <v>391393.84</v>
      </c>
      <c r="N19" s="388">
        <v>86499.6</v>
      </c>
      <c r="O19" s="388">
        <v>900250.54</v>
      </c>
    </row>
    <row r="20" spans="2:15" ht="12.75" customHeight="1">
      <c r="B20" s="379" t="s">
        <v>401</v>
      </c>
      <c r="C20" s="382" t="s">
        <v>712</v>
      </c>
      <c r="D20" s="386">
        <v>3023561750.3600001</v>
      </c>
      <c r="E20" s="387">
        <v>3009333863.4699998</v>
      </c>
      <c r="F20" s="387">
        <v>7015336.5999999996</v>
      </c>
      <c r="G20" s="387">
        <v>14227886.890000001</v>
      </c>
      <c r="H20" s="387">
        <v>8973425.9600000009</v>
      </c>
      <c r="I20" s="387">
        <v>5254460.93</v>
      </c>
      <c r="J20" s="388">
        <v>2217399.17</v>
      </c>
      <c r="K20" s="388">
        <v>1036347.28</v>
      </c>
      <c r="L20" s="388">
        <v>626206.81000000006</v>
      </c>
      <c r="M20" s="388">
        <v>387907.43</v>
      </c>
      <c r="N20" s="388">
        <v>86349.7</v>
      </c>
      <c r="O20" s="388">
        <v>900250.54</v>
      </c>
    </row>
    <row r="21" spans="2:15" ht="12.75" customHeight="1">
      <c r="B21" s="379" t="s">
        <v>402</v>
      </c>
      <c r="C21" s="380" t="s">
        <v>713</v>
      </c>
      <c r="D21" s="386">
        <v>5758167245.4300003</v>
      </c>
      <c r="E21" s="387">
        <v>5644104034.8600006</v>
      </c>
      <c r="F21" s="387">
        <v>8888233.040000001</v>
      </c>
      <c r="G21" s="387">
        <v>114063210.56999999</v>
      </c>
      <c r="H21" s="387">
        <v>68965556.219999999</v>
      </c>
      <c r="I21" s="387">
        <v>45097654.350000001</v>
      </c>
      <c r="J21" s="389"/>
      <c r="K21" s="389"/>
      <c r="L21" s="389"/>
      <c r="M21" s="389"/>
      <c r="N21" s="389"/>
      <c r="O21" s="389"/>
    </row>
    <row r="22" spans="2:15" ht="12.75" customHeight="1">
      <c r="B22" s="379" t="s">
        <v>403</v>
      </c>
      <c r="C22" s="382" t="s">
        <v>712</v>
      </c>
      <c r="D22" s="386">
        <v>4661983240.3199997</v>
      </c>
      <c r="E22" s="387">
        <v>4565397861.8999996</v>
      </c>
      <c r="F22" s="387">
        <v>8728762.2000000011</v>
      </c>
      <c r="G22" s="387">
        <v>96585378.420000002</v>
      </c>
      <c r="H22" s="387">
        <v>52411440.75</v>
      </c>
      <c r="I22" s="387">
        <v>44173937.670000002</v>
      </c>
      <c r="J22" s="389"/>
      <c r="K22" s="389"/>
      <c r="L22" s="389"/>
      <c r="M22" s="389"/>
      <c r="N22" s="389"/>
      <c r="O22" s="389"/>
    </row>
    <row r="23" spans="2:15" ht="12.75" customHeight="1">
      <c r="B23" s="376" t="s">
        <v>405</v>
      </c>
      <c r="C23" s="377" t="s">
        <v>714</v>
      </c>
      <c r="D23" s="386">
        <v>733799281.40999997</v>
      </c>
      <c r="E23" s="387">
        <v>732099240.87</v>
      </c>
      <c r="F23" s="386">
        <v>93088.4</v>
      </c>
      <c r="G23" s="387">
        <v>1700040.54</v>
      </c>
      <c r="H23" s="387">
        <v>1407956.42</v>
      </c>
      <c r="I23" s="387">
        <v>292084.12</v>
      </c>
      <c r="J23" s="387">
        <v>124160.88</v>
      </c>
      <c r="K23" s="387">
        <v>50926.239999999998</v>
      </c>
      <c r="L23" s="387">
        <v>110631.36</v>
      </c>
      <c r="M23" s="387">
        <v>6365.64</v>
      </c>
      <c r="N23" s="387">
        <v>0</v>
      </c>
      <c r="O23" s="387">
        <v>0</v>
      </c>
    </row>
    <row r="24" spans="2:15" ht="12.75" customHeight="1">
      <c r="B24" s="376" t="s">
        <v>715</v>
      </c>
      <c r="C24" s="377" t="s">
        <v>716</v>
      </c>
      <c r="D24" s="386">
        <v>0</v>
      </c>
      <c r="E24" s="386">
        <v>0</v>
      </c>
      <c r="F24" s="386">
        <v>0</v>
      </c>
      <c r="G24" s="386">
        <v>0</v>
      </c>
      <c r="H24" s="386">
        <v>0</v>
      </c>
      <c r="I24" s="386">
        <v>0</v>
      </c>
      <c r="J24" s="387">
        <v>0</v>
      </c>
      <c r="K24" s="387">
        <v>0</v>
      </c>
      <c r="L24" s="387">
        <v>0</v>
      </c>
      <c r="M24" s="387">
        <v>0</v>
      </c>
      <c r="N24" s="387">
        <v>0</v>
      </c>
      <c r="O24" s="387">
        <v>0</v>
      </c>
    </row>
  </sheetData>
  <mergeCells count="3">
    <mergeCell ref="H9:H10"/>
    <mergeCell ref="I9:I10"/>
    <mergeCell ref="B6:C10"/>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C3D62-BBE6-4B29-980D-5CAA8B557853}">
  <dimension ref="B3:F17"/>
  <sheetViews>
    <sheetView showGridLines="0" workbookViewId="0">
      <selection activeCell="E10" sqref="E10:F17"/>
    </sheetView>
  </sheetViews>
  <sheetFormatPr defaultRowHeight="12.75"/>
  <cols>
    <col min="4" max="4" width="33.42578125" customWidth="1"/>
    <col min="5" max="5" width="22" customWidth="1"/>
    <col min="6" max="6" width="21.7109375" customWidth="1"/>
  </cols>
  <sheetData>
    <row r="3" spans="2:6" ht="20.25">
      <c r="B3" s="360" t="s">
        <v>691</v>
      </c>
    </row>
    <row r="4" spans="2:6" ht="15.75">
      <c r="B4" s="1011"/>
      <c r="C4" s="1011"/>
      <c r="D4" s="25"/>
      <c r="E4" s="356"/>
      <c r="F4" s="356"/>
    </row>
    <row r="5" spans="2:6" s="708" customFormat="1" ht="16.5" thickBot="1">
      <c r="B5" s="711"/>
      <c r="C5" s="711"/>
      <c r="D5" s="25"/>
      <c r="E5" s="356"/>
      <c r="F5" s="356"/>
    </row>
    <row r="6" spans="2:6" ht="13.5" thickBot="1">
      <c r="B6" s="933"/>
      <c r="C6" s="933"/>
      <c r="D6" s="954"/>
      <c r="E6" s="357" t="s">
        <v>406</v>
      </c>
      <c r="F6" s="357" t="s">
        <v>407</v>
      </c>
    </row>
    <row r="7" spans="2:6" ht="12.75" customHeight="1" thickBot="1">
      <c r="B7" s="933"/>
      <c r="C7" s="933"/>
      <c r="D7" s="954"/>
      <c r="E7" s="1012" t="s">
        <v>680</v>
      </c>
      <c r="F7" s="1012"/>
    </row>
    <row r="8" spans="2:6" ht="13.5" thickBot="1">
      <c r="B8" s="933"/>
      <c r="C8" s="933"/>
      <c r="D8" s="954"/>
      <c r="E8" s="1012"/>
      <c r="F8" s="1012"/>
    </row>
    <row r="9" spans="2:6" ht="21.75" thickBot="1">
      <c r="B9" s="934"/>
      <c r="C9" s="934"/>
      <c r="D9" s="955"/>
      <c r="E9" s="249" t="s">
        <v>681</v>
      </c>
      <c r="F9" s="249" t="s">
        <v>682</v>
      </c>
    </row>
    <row r="10" spans="2:6">
      <c r="B10" s="350" t="s">
        <v>382</v>
      </c>
      <c r="C10" s="1015" t="s">
        <v>683</v>
      </c>
      <c r="D10" s="1015"/>
      <c r="E10" s="351">
        <v>61553.79</v>
      </c>
      <c r="F10" s="352">
        <v>0</v>
      </c>
    </row>
    <row r="11" spans="2:6">
      <c r="B11" s="353" t="s">
        <v>384</v>
      </c>
      <c r="C11" s="1016" t="s">
        <v>684</v>
      </c>
      <c r="D11" s="1016"/>
      <c r="E11" s="349">
        <v>0</v>
      </c>
      <c r="F11" s="354">
        <v>0</v>
      </c>
    </row>
    <row r="12" spans="2:6">
      <c r="B12" s="355" t="s">
        <v>386</v>
      </c>
      <c r="C12" s="1013" t="s">
        <v>685</v>
      </c>
      <c r="D12" s="1013"/>
      <c r="E12" s="349">
        <v>0</v>
      </c>
      <c r="F12" s="354">
        <v>0</v>
      </c>
    </row>
    <row r="13" spans="2:6">
      <c r="B13" s="355" t="s">
        <v>9</v>
      </c>
      <c r="C13" s="1013" t="s">
        <v>686</v>
      </c>
      <c r="D13" s="1013"/>
      <c r="E13" s="349">
        <v>0</v>
      </c>
      <c r="F13" s="354">
        <v>0</v>
      </c>
    </row>
    <row r="14" spans="2:6">
      <c r="B14" s="355" t="s">
        <v>10</v>
      </c>
      <c r="C14" s="1013" t="s">
        <v>687</v>
      </c>
      <c r="D14" s="1013"/>
      <c r="E14" s="349">
        <v>0</v>
      </c>
      <c r="F14" s="354">
        <v>0</v>
      </c>
    </row>
    <row r="15" spans="2:6">
      <c r="B15" s="355" t="s">
        <v>390</v>
      </c>
      <c r="C15" s="1013" t="s">
        <v>688</v>
      </c>
      <c r="D15" s="1013"/>
      <c r="E15" s="349">
        <v>0</v>
      </c>
      <c r="F15" s="354">
        <v>0</v>
      </c>
    </row>
    <row r="16" spans="2:6">
      <c r="B16" s="355" t="s">
        <v>395</v>
      </c>
      <c r="C16" s="1013" t="s">
        <v>671</v>
      </c>
      <c r="D16" s="1013"/>
      <c r="E16" s="349">
        <v>0</v>
      </c>
      <c r="F16" s="354">
        <v>0</v>
      </c>
    </row>
    <row r="17" spans="2:6" ht="13.5" thickBot="1">
      <c r="B17" s="627" t="s">
        <v>397</v>
      </c>
      <c r="C17" s="1014" t="s">
        <v>56</v>
      </c>
      <c r="D17" s="1014"/>
      <c r="E17" s="628">
        <v>61553.79</v>
      </c>
      <c r="F17" s="629">
        <v>0</v>
      </c>
    </row>
  </sheetData>
  <mergeCells count="11">
    <mergeCell ref="B4:C4"/>
    <mergeCell ref="E7:F8"/>
    <mergeCell ref="B6:D9"/>
    <mergeCell ref="C16:D16"/>
    <mergeCell ref="C17:D17"/>
    <mergeCell ref="C10:D10"/>
    <mergeCell ref="C11:D11"/>
    <mergeCell ref="C12:D12"/>
    <mergeCell ref="C13:D13"/>
    <mergeCell ref="C14:D14"/>
    <mergeCell ref="C15:D1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A6E07-28FB-4006-B9D1-89F4E8256235}">
  <dimension ref="B3:O15"/>
  <sheetViews>
    <sheetView showGridLines="0" workbookViewId="0">
      <selection activeCell="W13" sqref="W13"/>
    </sheetView>
  </sheetViews>
  <sheetFormatPr defaultRowHeight="12.75"/>
  <cols>
    <col min="3" max="3" width="27.140625" customWidth="1"/>
  </cols>
  <sheetData>
    <row r="3" spans="2:15" ht="20.25">
      <c r="B3" s="360" t="s">
        <v>690</v>
      </c>
    </row>
    <row r="4" spans="2:15" ht="15.75">
      <c r="B4" s="19"/>
      <c r="C4" s="19"/>
      <c r="D4" s="710"/>
      <c r="E4" s="998"/>
      <c r="F4" s="998"/>
      <c r="G4" s="998"/>
      <c r="H4" s="998"/>
      <c r="I4" s="998"/>
      <c r="J4" s="998"/>
      <c r="K4" s="710"/>
      <c r="L4" s="710"/>
      <c r="M4" s="998"/>
      <c r="N4" s="998"/>
      <c r="O4" s="710"/>
    </row>
    <row r="5" spans="2:15" s="708" customFormat="1" ht="16.5" thickBot="1">
      <c r="B5" s="711"/>
      <c r="C5" s="711"/>
      <c r="D5" s="710"/>
      <c r="E5" s="710"/>
      <c r="F5" s="710"/>
      <c r="G5" s="710"/>
      <c r="H5" s="710"/>
      <c r="I5" s="710"/>
      <c r="J5" s="710"/>
      <c r="K5" s="710"/>
      <c r="L5" s="710"/>
      <c r="M5" s="710"/>
      <c r="N5" s="710"/>
      <c r="O5" s="710"/>
    </row>
    <row r="6" spans="2:15" ht="13.5" thickBot="1">
      <c r="B6" s="1017"/>
      <c r="C6" s="357"/>
      <c r="D6" s="744" t="s">
        <v>1145</v>
      </c>
      <c r="E6" s="744" t="s">
        <v>1146</v>
      </c>
      <c r="F6" s="744" t="s">
        <v>1147</v>
      </c>
      <c r="G6" s="744" t="s">
        <v>14</v>
      </c>
      <c r="H6" s="744" t="s">
        <v>1148</v>
      </c>
      <c r="I6" s="744" t="s">
        <v>16</v>
      </c>
      <c r="J6" s="744" t="s">
        <v>1149</v>
      </c>
      <c r="K6" s="744" t="s">
        <v>37</v>
      </c>
      <c r="L6" s="744" t="s">
        <v>1150</v>
      </c>
      <c r="M6" s="744" t="s">
        <v>1151</v>
      </c>
      <c r="N6" s="744" t="s">
        <v>1152</v>
      </c>
      <c r="O6" s="744" t="s">
        <v>564</v>
      </c>
    </row>
    <row r="7" spans="2:15" s="207" customFormat="1" ht="39.75" thickBot="1">
      <c r="B7" s="1018"/>
      <c r="C7" s="249"/>
      <c r="D7" s="249" t="s">
        <v>0</v>
      </c>
      <c r="E7" s="249" t="s">
        <v>1</v>
      </c>
      <c r="F7" s="249" t="s">
        <v>2</v>
      </c>
      <c r="G7" s="249" t="s">
        <v>1</v>
      </c>
      <c r="H7" s="249" t="s">
        <v>2</v>
      </c>
      <c r="I7" s="249" t="s">
        <v>1</v>
      </c>
      <c r="J7" s="249" t="s">
        <v>2</v>
      </c>
      <c r="K7" s="249" t="s">
        <v>1</v>
      </c>
      <c r="L7" s="249" t="s">
        <v>2</v>
      </c>
      <c r="M7" s="249" t="s">
        <v>1</v>
      </c>
      <c r="N7" s="249" t="s">
        <v>2</v>
      </c>
      <c r="O7" s="249" t="s">
        <v>1</v>
      </c>
    </row>
    <row r="8" spans="2:15" s="207" customFormat="1" ht="25.15" customHeight="1">
      <c r="B8" s="350" t="s">
        <v>3</v>
      </c>
      <c r="C8" s="728" t="s">
        <v>4</v>
      </c>
      <c r="D8" s="351">
        <v>0</v>
      </c>
      <c r="E8" s="351">
        <v>0</v>
      </c>
      <c r="F8" s="352">
        <v>0</v>
      </c>
      <c r="G8" s="740">
        <v>0</v>
      </c>
      <c r="H8" s="740">
        <v>0</v>
      </c>
      <c r="I8" s="740">
        <v>0</v>
      </c>
      <c r="J8" s="740">
        <v>0</v>
      </c>
      <c r="K8" s="740">
        <v>0</v>
      </c>
      <c r="L8" s="740">
        <v>0</v>
      </c>
      <c r="M8" s="740">
        <v>0</v>
      </c>
      <c r="N8" s="740">
        <v>0</v>
      </c>
      <c r="O8" s="740">
        <v>0</v>
      </c>
    </row>
    <row r="9" spans="2:15" s="207" customFormat="1" ht="25.15" customHeight="1">
      <c r="B9" s="353" t="s">
        <v>5</v>
      </c>
      <c r="C9" s="729" t="s">
        <v>6</v>
      </c>
      <c r="D9" s="741">
        <v>61553.79</v>
      </c>
      <c r="E9" s="349">
        <v>0</v>
      </c>
      <c r="F9" s="742">
        <v>61553.79</v>
      </c>
      <c r="G9" s="743">
        <v>0</v>
      </c>
      <c r="H9" s="354">
        <v>0</v>
      </c>
      <c r="I9" s="354">
        <v>0</v>
      </c>
      <c r="J9" s="349">
        <v>0</v>
      </c>
      <c r="K9" s="354">
        <v>0</v>
      </c>
      <c r="L9" s="743">
        <v>0</v>
      </c>
      <c r="M9" s="741">
        <v>61553.79</v>
      </c>
      <c r="N9" s="741">
        <v>61553.79</v>
      </c>
      <c r="O9" s="349">
        <v>0</v>
      </c>
    </row>
    <row r="10" spans="2:15" s="207" customFormat="1" ht="25.15" customHeight="1">
      <c r="B10" s="353" t="s">
        <v>1335</v>
      </c>
      <c r="C10" s="859" t="s">
        <v>1336</v>
      </c>
      <c r="D10" s="865">
        <v>61553.79</v>
      </c>
      <c r="E10" s="349">
        <v>0</v>
      </c>
      <c r="F10" s="742">
        <v>61553.79</v>
      </c>
      <c r="G10" s="743">
        <v>0</v>
      </c>
      <c r="H10" s="354">
        <v>0</v>
      </c>
      <c r="I10" s="354">
        <v>0</v>
      </c>
      <c r="J10" s="349">
        <v>0</v>
      </c>
      <c r="K10" s="354">
        <v>0</v>
      </c>
      <c r="L10" s="743">
        <v>0</v>
      </c>
      <c r="M10" s="865">
        <v>61553.79</v>
      </c>
      <c r="N10" s="865">
        <v>61553.79</v>
      </c>
      <c r="O10" s="349">
        <v>0</v>
      </c>
    </row>
    <row r="11" spans="2:15" s="207" customFormat="1" ht="25.15" customHeight="1">
      <c r="B11" s="353" t="s">
        <v>1337</v>
      </c>
      <c r="C11" s="859" t="s">
        <v>1338</v>
      </c>
      <c r="D11" s="866">
        <v>0</v>
      </c>
      <c r="E11" s="349">
        <v>0</v>
      </c>
      <c r="F11" s="354"/>
      <c r="G11" s="743">
        <v>0</v>
      </c>
      <c r="H11" s="354">
        <v>0</v>
      </c>
      <c r="I11" s="354">
        <v>0</v>
      </c>
      <c r="J11" s="349">
        <v>0</v>
      </c>
      <c r="K11" s="354">
        <v>0</v>
      </c>
      <c r="L11" s="743">
        <v>0</v>
      </c>
      <c r="M11" s="866">
        <v>0</v>
      </c>
      <c r="N11" s="866">
        <v>0</v>
      </c>
      <c r="O11" s="349">
        <v>0</v>
      </c>
    </row>
    <row r="12" spans="2:15" s="207" customFormat="1" ht="25.15" customHeight="1">
      <c r="B12" s="353" t="s">
        <v>1339</v>
      </c>
      <c r="C12" s="859" t="s">
        <v>1340</v>
      </c>
      <c r="D12" s="866">
        <v>0</v>
      </c>
      <c r="E12" s="349">
        <v>0</v>
      </c>
      <c r="F12" s="354"/>
      <c r="G12" s="743">
        <v>0</v>
      </c>
      <c r="H12" s="354">
        <v>0</v>
      </c>
      <c r="I12" s="354">
        <v>0</v>
      </c>
      <c r="J12" s="349">
        <v>0</v>
      </c>
      <c r="K12" s="354">
        <v>0</v>
      </c>
      <c r="L12" s="743">
        <v>0</v>
      </c>
      <c r="M12" s="866">
        <v>0</v>
      </c>
      <c r="N12" s="866">
        <v>0</v>
      </c>
      <c r="O12" s="349">
        <v>0</v>
      </c>
    </row>
    <row r="13" spans="2:15" s="207" customFormat="1" ht="25.15" customHeight="1">
      <c r="B13" s="353" t="s">
        <v>1341</v>
      </c>
      <c r="C13" s="859" t="s">
        <v>1342</v>
      </c>
      <c r="D13" s="866">
        <v>0</v>
      </c>
      <c r="E13" s="349">
        <v>0</v>
      </c>
      <c r="F13" s="354"/>
      <c r="G13" s="743">
        <v>0</v>
      </c>
      <c r="H13" s="354">
        <v>0</v>
      </c>
      <c r="I13" s="354">
        <v>0</v>
      </c>
      <c r="J13" s="349">
        <v>0</v>
      </c>
      <c r="K13" s="354">
        <v>0</v>
      </c>
      <c r="L13" s="743">
        <v>0</v>
      </c>
      <c r="M13" s="866">
        <v>0</v>
      </c>
      <c r="N13" s="866">
        <v>0</v>
      </c>
      <c r="O13" s="349">
        <v>0</v>
      </c>
    </row>
    <row r="14" spans="2:15" s="207" customFormat="1" ht="25.15" customHeight="1">
      <c r="B14" s="353" t="s">
        <v>1343</v>
      </c>
      <c r="C14" s="859" t="s">
        <v>1344</v>
      </c>
      <c r="D14" s="866">
        <v>0</v>
      </c>
      <c r="E14" s="349">
        <v>0</v>
      </c>
      <c r="F14" s="354"/>
      <c r="G14" s="743">
        <v>0</v>
      </c>
      <c r="H14" s="354">
        <v>0</v>
      </c>
      <c r="I14" s="354">
        <v>0</v>
      </c>
      <c r="J14" s="349">
        <v>0</v>
      </c>
      <c r="K14" s="354">
        <v>0</v>
      </c>
      <c r="L14" s="743">
        <v>0</v>
      </c>
      <c r="M14" s="866">
        <v>0</v>
      </c>
      <c r="N14" s="866">
        <v>0</v>
      </c>
      <c r="O14" s="349">
        <v>0</v>
      </c>
    </row>
    <row r="15" spans="2:15" s="207" customFormat="1" ht="25.15" customHeight="1" thickBot="1">
      <c r="B15" s="860" t="s">
        <v>1345</v>
      </c>
      <c r="C15" s="459" t="s">
        <v>1346</v>
      </c>
      <c r="D15" s="861">
        <v>61553.79</v>
      </c>
      <c r="E15" s="862">
        <v>0</v>
      </c>
      <c r="F15" s="863">
        <v>61553.79</v>
      </c>
      <c r="G15" s="864">
        <v>0</v>
      </c>
      <c r="H15" s="863">
        <v>0</v>
      </c>
      <c r="I15" s="863">
        <v>0</v>
      </c>
      <c r="J15" s="862">
        <v>0</v>
      </c>
      <c r="K15" s="863">
        <v>0</v>
      </c>
      <c r="L15" s="864">
        <v>0</v>
      </c>
      <c r="M15" s="861">
        <v>61553.79</v>
      </c>
      <c r="N15" s="861">
        <v>61553.79</v>
      </c>
      <c r="O15" s="862">
        <v>0</v>
      </c>
    </row>
  </sheetData>
  <mergeCells count="5">
    <mergeCell ref="M4:N4"/>
    <mergeCell ref="E4:F4"/>
    <mergeCell ref="G4:H4"/>
    <mergeCell ref="I4:J4"/>
    <mergeCell ref="B6:B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3F5F-2347-45D4-8C4D-DB7DD3E08F88}">
  <dimension ref="B3:H59"/>
  <sheetViews>
    <sheetView showGridLines="0" workbookViewId="0">
      <selection activeCell="B3" sqref="B3"/>
    </sheetView>
  </sheetViews>
  <sheetFormatPr defaultRowHeight="12.75"/>
  <cols>
    <col min="3" max="3" width="67.28515625" customWidth="1"/>
    <col min="4" max="6" width="15.85546875" bestFit="1" customWidth="1"/>
    <col min="7" max="8" width="15" bestFit="1" customWidth="1"/>
  </cols>
  <sheetData>
    <row r="3" spans="2:8" ht="20.25">
      <c r="B3" s="565" t="s">
        <v>932</v>
      </c>
      <c r="C3" s="358"/>
    </row>
    <row r="4" spans="2:8" ht="15">
      <c r="B4" s="3"/>
    </row>
    <row r="5" spans="2:8" ht="13.5" thickBot="1"/>
    <row r="6" spans="2:8" ht="13.5" thickBot="1">
      <c r="B6" s="572"/>
      <c r="C6" s="573"/>
      <c r="D6" s="568" t="s">
        <v>11</v>
      </c>
      <c r="E6" s="568" t="s">
        <v>12</v>
      </c>
      <c r="F6" s="567" t="s">
        <v>13</v>
      </c>
      <c r="G6" s="567" t="s">
        <v>14</v>
      </c>
      <c r="H6" s="567" t="s">
        <v>15</v>
      </c>
    </row>
    <row r="7" spans="2:8" ht="13.5" thickBot="1">
      <c r="B7" s="578"/>
      <c r="C7" s="579"/>
      <c r="D7" s="569" t="s">
        <v>18</v>
      </c>
      <c r="E7" s="569" t="s">
        <v>19</v>
      </c>
      <c r="F7" s="569" t="s">
        <v>20</v>
      </c>
      <c r="G7" s="570" t="s">
        <v>21</v>
      </c>
      <c r="H7" s="571" t="s">
        <v>22</v>
      </c>
    </row>
    <row r="8" spans="2:8" ht="12.75" customHeight="1">
      <c r="B8" s="574"/>
      <c r="C8" s="574" t="s">
        <v>992</v>
      </c>
      <c r="D8" s="574"/>
      <c r="E8" s="574"/>
      <c r="F8" s="574"/>
      <c r="G8" s="574"/>
      <c r="H8" s="574"/>
    </row>
    <row r="9" spans="2:8" ht="12.75" customHeight="1">
      <c r="B9" s="120">
        <v>1</v>
      </c>
      <c r="C9" s="121" t="s">
        <v>934</v>
      </c>
      <c r="D9" s="577">
        <v>1088725166.8599014</v>
      </c>
      <c r="E9" s="577">
        <v>1046098933.7421347</v>
      </c>
      <c r="F9" s="576">
        <v>1046088914.7884308</v>
      </c>
      <c r="G9" s="576">
        <v>1006282367.2878072</v>
      </c>
      <c r="H9" s="576">
        <v>1007378626.1644933</v>
      </c>
    </row>
    <row r="10" spans="2:8" ht="12.75" customHeight="1">
      <c r="B10" s="120">
        <v>2</v>
      </c>
      <c r="C10" s="121" t="s">
        <v>935</v>
      </c>
      <c r="D10" s="577">
        <v>1088725166.8599014</v>
      </c>
      <c r="E10" s="577">
        <v>1046098933.7421347</v>
      </c>
      <c r="F10" s="576">
        <v>1046088914.7884308</v>
      </c>
      <c r="G10" s="576">
        <v>1006282367.2878072</v>
      </c>
      <c r="H10" s="576">
        <v>1007378626.1644933</v>
      </c>
    </row>
    <row r="11" spans="2:8" ht="12.75" customHeight="1">
      <c r="B11" s="120">
        <v>3</v>
      </c>
      <c r="C11" s="121" t="s">
        <v>936</v>
      </c>
      <c r="D11" s="575">
        <v>1253643020.0910077</v>
      </c>
      <c r="E11" s="577">
        <v>1194039788.0685313</v>
      </c>
      <c r="F11" s="576">
        <v>1172052770.2101176</v>
      </c>
      <c r="G11" s="576">
        <v>1135236365.0972266</v>
      </c>
      <c r="H11" s="576">
        <v>1114289907.654088</v>
      </c>
    </row>
    <row r="12" spans="2:8" ht="12.75" customHeight="1">
      <c r="B12" s="132"/>
      <c r="C12" s="131" t="s">
        <v>937</v>
      </c>
      <c r="D12" s="131"/>
      <c r="E12" s="131"/>
      <c r="F12" s="131"/>
      <c r="G12" s="131"/>
      <c r="H12" s="131"/>
    </row>
    <row r="13" spans="2:8" ht="12.75" customHeight="1">
      <c r="B13" s="120">
        <v>4</v>
      </c>
      <c r="C13" s="121" t="s">
        <v>200</v>
      </c>
      <c r="D13" s="576">
        <v>6164466091.7220688</v>
      </c>
      <c r="E13" s="576">
        <v>6084748009.537899</v>
      </c>
      <c r="F13" s="576">
        <v>6069431568.2710991</v>
      </c>
      <c r="G13" s="576">
        <v>5807053065.1278887</v>
      </c>
      <c r="H13" s="576">
        <v>5819530300.0564957</v>
      </c>
    </row>
    <row r="14" spans="2:8" ht="12.75" customHeight="1">
      <c r="B14" s="120" t="s">
        <v>975</v>
      </c>
      <c r="C14" s="121" t="s">
        <v>976</v>
      </c>
      <c r="D14" s="576">
        <v>6164466091.7220688</v>
      </c>
      <c r="E14" s="576">
        <v>6084748009.537899</v>
      </c>
      <c r="F14" s="576">
        <v>6069431568.2710991</v>
      </c>
      <c r="G14" s="576">
        <v>5807053065.1278887</v>
      </c>
      <c r="H14" s="576">
        <v>5819530300.0564957</v>
      </c>
    </row>
    <row r="15" spans="2:8" ht="12.75" customHeight="1">
      <c r="B15" s="132"/>
      <c r="C15" s="131" t="s">
        <v>977</v>
      </c>
      <c r="D15" s="131"/>
      <c r="E15" s="131"/>
      <c r="F15" s="131"/>
      <c r="G15" s="131"/>
      <c r="H15" s="131"/>
    </row>
    <row r="16" spans="2:8" ht="12.75" customHeight="1">
      <c r="B16" s="120">
        <v>5</v>
      </c>
      <c r="C16" s="121" t="s">
        <v>938</v>
      </c>
      <c r="D16" s="593">
        <v>0.17661299999999999</v>
      </c>
      <c r="E16" s="593">
        <v>0.17192099999999999</v>
      </c>
      <c r="F16" s="593">
        <v>0.17235400000000001</v>
      </c>
      <c r="G16" s="593">
        <v>0.173286</v>
      </c>
      <c r="H16" s="593">
        <v>0.17310300000000001</v>
      </c>
    </row>
    <row r="17" spans="2:8" ht="12.75" customHeight="1">
      <c r="B17" s="120" t="s">
        <v>978</v>
      </c>
      <c r="C17" s="121" t="s">
        <v>86</v>
      </c>
      <c r="D17" s="594"/>
      <c r="E17" s="594"/>
      <c r="F17" s="594"/>
      <c r="G17" s="594"/>
      <c r="H17" s="594"/>
    </row>
    <row r="18" spans="2:8" ht="12.75" customHeight="1">
      <c r="B18" s="120" t="s">
        <v>979</v>
      </c>
      <c r="C18" s="211" t="s">
        <v>980</v>
      </c>
      <c r="D18" s="595">
        <v>0.17661299999999999</v>
      </c>
      <c r="E18" s="595">
        <v>0.17192099999999999</v>
      </c>
      <c r="F18" s="595">
        <v>0.17235400000000001</v>
      </c>
      <c r="G18" s="595">
        <v>0.173286</v>
      </c>
      <c r="H18" s="593">
        <v>0.17310300000000001</v>
      </c>
    </row>
    <row r="19" spans="2:8" ht="12.75" customHeight="1">
      <c r="B19" s="120">
        <v>6</v>
      </c>
      <c r="C19" s="121" t="s">
        <v>939</v>
      </c>
      <c r="D19" s="593">
        <v>0.17661299999999999</v>
      </c>
      <c r="E19" s="593">
        <v>0.17192099999999999</v>
      </c>
      <c r="F19" s="593">
        <v>0.17235400000000001</v>
      </c>
      <c r="G19" s="593">
        <v>0.173286</v>
      </c>
      <c r="H19" s="593">
        <v>0.17310300000000001</v>
      </c>
    </row>
    <row r="20" spans="2:8" ht="12.75" customHeight="1">
      <c r="B20" s="120" t="s">
        <v>25</v>
      </c>
      <c r="C20" s="121" t="s">
        <v>86</v>
      </c>
      <c r="D20" s="594"/>
      <c r="E20" s="594"/>
      <c r="F20" s="594"/>
      <c r="G20" s="594"/>
      <c r="H20" s="594"/>
    </row>
    <row r="21" spans="2:8" ht="12.75" customHeight="1">
      <c r="B21" s="120" t="s">
        <v>26</v>
      </c>
      <c r="C21" s="121" t="s">
        <v>981</v>
      </c>
      <c r="D21" s="593">
        <v>0.17661299999999999</v>
      </c>
      <c r="E21" s="593">
        <v>0.17192099999999999</v>
      </c>
      <c r="F21" s="596">
        <v>0.17235400000000001</v>
      </c>
      <c r="G21" s="593">
        <v>0.173286</v>
      </c>
      <c r="H21" s="593">
        <v>0.17310300000000001</v>
      </c>
    </row>
    <row r="22" spans="2:8" ht="12.75" customHeight="1">
      <c r="B22" s="120">
        <v>7</v>
      </c>
      <c r="C22" s="121" t="s">
        <v>940</v>
      </c>
      <c r="D22" s="593">
        <v>0.20336599999999999</v>
      </c>
      <c r="E22" s="593">
        <v>0.19623499999999999</v>
      </c>
      <c r="F22" s="593">
        <v>0.193108</v>
      </c>
      <c r="G22" s="593">
        <v>0.195493</v>
      </c>
      <c r="H22" s="593">
        <v>0.19147400000000001</v>
      </c>
    </row>
    <row r="23" spans="2:8" ht="12.75" customHeight="1">
      <c r="B23" s="120" t="s">
        <v>982</v>
      </c>
      <c r="C23" s="121" t="s">
        <v>86</v>
      </c>
      <c r="D23" s="594"/>
      <c r="E23" s="594"/>
      <c r="F23" s="594"/>
      <c r="G23" s="594"/>
      <c r="H23" s="594"/>
    </row>
    <row r="24" spans="2:8" ht="12.75" customHeight="1">
      <c r="B24" s="120" t="s">
        <v>983</v>
      </c>
      <c r="C24" s="121" t="s">
        <v>984</v>
      </c>
      <c r="D24" s="593">
        <v>0.20336599999999999</v>
      </c>
      <c r="E24" s="593">
        <v>0.19623499999999999</v>
      </c>
      <c r="F24" s="593">
        <v>0.193108</v>
      </c>
      <c r="G24" s="593">
        <v>0.195493</v>
      </c>
      <c r="H24" s="593">
        <v>0.19147400000000001</v>
      </c>
    </row>
    <row r="25" spans="2:8" ht="12.75" customHeight="1">
      <c r="B25" s="132"/>
      <c r="C25" s="131" t="s">
        <v>985</v>
      </c>
      <c r="D25" s="131"/>
      <c r="E25" s="131"/>
      <c r="F25" s="131"/>
      <c r="G25" s="131"/>
      <c r="H25" s="131"/>
    </row>
    <row r="26" spans="2:8" ht="12.75" customHeight="1">
      <c r="B26" s="120" t="s">
        <v>942</v>
      </c>
      <c r="C26" s="121" t="s">
        <v>941</v>
      </c>
      <c r="D26" s="593">
        <v>3.0599999999999999E-2</v>
      </c>
      <c r="E26" s="593">
        <v>3.0599999999999999E-2</v>
      </c>
      <c r="F26" s="593">
        <v>3.0599999999999999E-2</v>
      </c>
      <c r="G26" s="593">
        <v>3.0599999999999999E-2</v>
      </c>
      <c r="H26" s="593">
        <v>2.76E-2</v>
      </c>
    </row>
    <row r="27" spans="2:8" ht="12.75" customHeight="1">
      <c r="B27" s="120" t="s">
        <v>986</v>
      </c>
      <c r="C27" s="211" t="s">
        <v>987</v>
      </c>
      <c r="D27" s="595">
        <v>1.72E-2</v>
      </c>
      <c r="E27" s="595">
        <v>1.72E-2</v>
      </c>
      <c r="F27" s="595">
        <v>1.72E-2</v>
      </c>
      <c r="G27" s="595">
        <v>1.72E-2</v>
      </c>
      <c r="H27" s="593">
        <v>1.55E-2</v>
      </c>
    </row>
    <row r="28" spans="2:8" ht="12.75" customHeight="1">
      <c r="B28" s="120" t="s">
        <v>988</v>
      </c>
      <c r="C28" s="121" t="s">
        <v>989</v>
      </c>
      <c r="D28" s="593">
        <v>2.3E-2</v>
      </c>
      <c r="E28" s="593">
        <v>2.3E-2</v>
      </c>
      <c r="F28" s="593">
        <v>2.3E-2</v>
      </c>
      <c r="G28" s="593">
        <v>2.3E-2</v>
      </c>
      <c r="H28" s="593">
        <v>2.07E-2</v>
      </c>
    </row>
    <row r="29" spans="2:8" ht="12.75" customHeight="1">
      <c r="B29" s="120" t="s">
        <v>990</v>
      </c>
      <c r="C29" s="121" t="s">
        <v>943</v>
      </c>
      <c r="D29" s="593">
        <v>0.1106</v>
      </c>
      <c r="E29" s="593">
        <v>0.1106</v>
      </c>
      <c r="F29" s="593">
        <v>0.1106</v>
      </c>
      <c r="G29" s="593">
        <v>0.1106</v>
      </c>
      <c r="H29" s="593">
        <v>0.1076</v>
      </c>
    </row>
    <row r="30" spans="2:8" ht="12.75" customHeight="1">
      <c r="B30" s="132"/>
      <c r="C30" s="131" t="s">
        <v>991</v>
      </c>
      <c r="D30" s="131"/>
      <c r="E30" s="131"/>
      <c r="F30" s="131"/>
      <c r="G30" s="131"/>
      <c r="H30" s="131"/>
    </row>
    <row r="31" spans="2:8" ht="12.75" customHeight="1">
      <c r="B31" s="120">
        <v>8</v>
      </c>
      <c r="C31" s="121" t="s">
        <v>944</v>
      </c>
      <c r="D31" s="593">
        <v>2.5000000000000001E-2</v>
      </c>
      <c r="E31" s="593">
        <v>2.5000000000000001E-2</v>
      </c>
      <c r="F31" s="593">
        <v>2.5000000000000001E-2</v>
      </c>
      <c r="G31" s="593">
        <v>2.5000000000000001E-2</v>
      </c>
      <c r="H31" s="593">
        <v>2.5000000000000001E-2</v>
      </c>
    </row>
    <row r="32" spans="2:8" ht="12.75" customHeight="1">
      <c r="B32" s="120" t="s">
        <v>945</v>
      </c>
      <c r="C32" s="121" t="s">
        <v>946</v>
      </c>
      <c r="D32" s="593">
        <v>0</v>
      </c>
      <c r="E32" s="593">
        <v>0</v>
      </c>
      <c r="F32" s="593">
        <v>0</v>
      </c>
      <c r="G32" s="593">
        <v>0</v>
      </c>
      <c r="H32" s="593">
        <v>0</v>
      </c>
    </row>
    <row r="33" spans="2:8" ht="12.75" customHeight="1">
      <c r="B33" s="120">
        <v>9</v>
      </c>
      <c r="C33" s="121" t="s">
        <v>947</v>
      </c>
      <c r="D33" s="593">
        <v>1.4999999999999999E-2</v>
      </c>
      <c r="E33" s="593">
        <v>1.4999999999999999E-2</v>
      </c>
      <c r="F33" s="593">
        <v>1.4999999999999999E-2</v>
      </c>
      <c r="G33" s="593">
        <v>1.4999999999999999E-2</v>
      </c>
      <c r="H33" s="593">
        <v>1.4999999999999999E-2</v>
      </c>
    </row>
    <row r="34" spans="2:8" ht="12.75" customHeight="1">
      <c r="B34" s="120" t="s">
        <v>948</v>
      </c>
      <c r="C34" s="121" t="s">
        <v>949</v>
      </c>
      <c r="D34" s="593">
        <v>1.4999999999999999E-2</v>
      </c>
      <c r="E34" s="593">
        <v>1.4999999999999999E-2</v>
      </c>
      <c r="F34" s="593">
        <v>1.4999999999999999E-2</v>
      </c>
      <c r="G34" s="593">
        <v>1.4999999999999999E-2</v>
      </c>
      <c r="H34" s="593">
        <v>1.4999999999999999E-2</v>
      </c>
    </row>
    <row r="35" spans="2:8" ht="12.75" customHeight="1">
      <c r="B35" s="120">
        <v>10</v>
      </c>
      <c r="C35" s="121" t="s">
        <v>950</v>
      </c>
      <c r="D35" s="593">
        <v>0</v>
      </c>
      <c r="E35" s="593">
        <v>0</v>
      </c>
      <c r="F35" s="593">
        <v>0</v>
      </c>
      <c r="G35" s="593">
        <v>0</v>
      </c>
      <c r="H35" s="593">
        <v>0</v>
      </c>
    </row>
    <row r="36" spans="2:8" ht="12.75" customHeight="1">
      <c r="B36" s="120" t="s">
        <v>627</v>
      </c>
      <c r="C36" s="211" t="s">
        <v>951</v>
      </c>
      <c r="D36" s="595">
        <v>1.4999999999999999E-2</v>
      </c>
      <c r="E36" s="595">
        <v>1.4999999999999999E-2</v>
      </c>
      <c r="F36" s="595">
        <v>1.4999999999999999E-2</v>
      </c>
      <c r="G36" s="595">
        <v>1.4999999999999999E-2</v>
      </c>
      <c r="H36" s="593">
        <v>1.4999999999999999E-2</v>
      </c>
    </row>
    <row r="37" spans="2:8" ht="12.75" customHeight="1">
      <c r="B37" s="120">
        <v>11</v>
      </c>
      <c r="C37" s="121" t="s">
        <v>952</v>
      </c>
      <c r="D37" s="593">
        <v>0</v>
      </c>
      <c r="E37" s="593">
        <v>0</v>
      </c>
      <c r="F37" s="593">
        <v>0</v>
      </c>
      <c r="G37" s="593">
        <v>0</v>
      </c>
      <c r="H37" s="593">
        <v>0</v>
      </c>
    </row>
    <row r="38" spans="2:8" ht="12.75" customHeight="1">
      <c r="B38" s="120" t="s">
        <v>953</v>
      </c>
      <c r="C38" s="121" t="s">
        <v>954</v>
      </c>
      <c r="D38" s="593">
        <v>7.0000000000000007E-2</v>
      </c>
      <c r="E38" s="593">
        <v>7.0000000000000007E-2</v>
      </c>
      <c r="F38" s="593">
        <v>7.0000000000000007E-2</v>
      </c>
      <c r="G38" s="593">
        <v>7.0000000000000007E-2</v>
      </c>
      <c r="H38" s="593">
        <v>7.0000000000000007E-2</v>
      </c>
    </row>
    <row r="39" spans="2:8" ht="12.75" customHeight="1">
      <c r="B39" s="120">
        <v>12</v>
      </c>
      <c r="C39" s="121" t="s">
        <v>955</v>
      </c>
      <c r="D39" s="576">
        <v>571853070.34654689</v>
      </c>
      <c r="E39" s="576">
        <v>521066658.21363974</v>
      </c>
      <c r="F39" s="597">
        <v>500773638.75933403</v>
      </c>
      <c r="G39" s="576">
        <v>492976296.09408212</v>
      </c>
      <c r="H39" s="576">
        <v>488108447.36800915</v>
      </c>
    </row>
    <row r="40" spans="2:8" ht="12.75" customHeight="1">
      <c r="B40" s="132"/>
      <c r="C40" s="131" t="s">
        <v>338</v>
      </c>
      <c r="D40" s="131"/>
      <c r="E40" s="131"/>
      <c r="F40" s="131"/>
      <c r="G40" s="131"/>
      <c r="H40" s="131"/>
    </row>
    <row r="41" spans="2:8" ht="12.75" customHeight="1">
      <c r="B41" s="120">
        <v>13</v>
      </c>
      <c r="C41" s="121" t="s">
        <v>520</v>
      </c>
      <c r="D41" s="576">
        <v>10799128506.434</v>
      </c>
      <c r="E41" s="576">
        <v>10844771828.773998</v>
      </c>
      <c r="F41" s="576">
        <v>10305627732.042004</v>
      </c>
      <c r="G41" s="576">
        <v>9752810435.9820004</v>
      </c>
      <c r="H41" s="576">
        <v>9786285459.7819977</v>
      </c>
    </row>
    <row r="42" spans="2:8" ht="12.75" customHeight="1">
      <c r="B42" s="120">
        <v>14</v>
      </c>
      <c r="C42" s="121" t="s">
        <v>339</v>
      </c>
      <c r="D42" s="593">
        <v>0.10052317657415577</v>
      </c>
      <c r="E42" s="593">
        <v>9.6461128943862356E-2</v>
      </c>
      <c r="F42" s="593">
        <v>0.10150000000000001</v>
      </c>
      <c r="G42" s="593">
        <v>0.1032</v>
      </c>
      <c r="H42" s="593">
        <v>0.1023</v>
      </c>
    </row>
    <row r="43" spans="2:8" ht="12.75" customHeight="1">
      <c r="B43" s="132"/>
      <c r="C43" s="131" t="s">
        <v>993</v>
      </c>
      <c r="D43" s="131"/>
      <c r="E43" s="131"/>
      <c r="F43" s="131"/>
      <c r="G43" s="131"/>
      <c r="H43" s="131"/>
    </row>
    <row r="44" spans="2:8" ht="12.75" customHeight="1">
      <c r="B44" s="120" t="s">
        <v>956</v>
      </c>
      <c r="C44" s="121" t="s">
        <v>345</v>
      </c>
      <c r="D44" s="593">
        <v>0</v>
      </c>
      <c r="E44" s="593">
        <v>0</v>
      </c>
      <c r="F44" s="593">
        <v>0</v>
      </c>
      <c r="G44" s="593">
        <v>0</v>
      </c>
      <c r="H44" s="593">
        <v>0</v>
      </c>
    </row>
    <row r="45" spans="2:8" ht="12.75" customHeight="1">
      <c r="B45" s="120" t="s">
        <v>957</v>
      </c>
      <c r="C45" s="211" t="s">
        <v>987</v>
      </c>
      <c r="D45" s="595">
        <v>0</v>
      </c>
      <c r="E45" s="595">
        <v>0</v>
      </c>
      <c r="F45" s="595">
        <v>0</v>
      </c>
      <c r="G45" s="595">
        <v>0</v>
      </c>
      <c r="H45" s="593">
        <v>0</v>
      </c>
    </row>
    <row r="46" spans="2:8" ht="12.75" customHeight="1">
      <c r="B46" s="120" t="s">
        <v>958</v>
      </c>
      <c r="C46" s="121" t="s">
        <v>959</v>
      </c>
      <c r="D46" s="593">
        <v>0</v>
      </c>
      <c r="E46" s="593">
        <v>0</v>
      </c>
      <c r="F46" s="593">
        <v>0</v>
      </c>
      <c r="G46" s="593">
        <v>0</v>
      </c>
      <c r="H46" s="593">
        <v>0</v>
      </c>
    </row>
    <row r="47" spans="2:8" ht="12.75" customHeight="1">
      <c r="B47" s="132"/>
      <c r="C47" s="131" t="s">
        <v>960</v>
      </c>
      <c r="D47" s="131"/>
      <c r="E47" s="131"/>
      <c r="F47" s="131"/>
      <c r="G47" s="131"/>
      <c r="H47" s="131"/>
    </row>
    <row r="48" spans="2:8" ht="12.75" customHeight="1">
      <c r="B48" s="120" t="s">
        <v>961</v>
      </c>
      <c r="C48" s="121" t="s">
        <v>348</v>
      </c>
      <c r="D48" s="598">
        <v>0.03</v>
      </c>
      <c r="E48" s="576">
        <v>0.03</v>
      </c>
      <c r="F48" s="599">
        <v>0.03</v>
      </c>
      <c r="G48" s="576">
        <v>0.03</v>
      </c>
      <c r="H48" s="576">
        <v>0.03</v>
      </c>
    </row>
    <row r="49" spans="2:8" ht="12.75" customHeight="1">
      <c r="B49" s="120" t="s">
        <v>962</v>
      </c>
      <c r="C49" s="121" t="s">
        <v>350</v>
      </c>
      <c r="D49" s="593">
        <v>0.03</v>
      </c>
      <c r="E49" s="593">
        <v>0.03</v>
      </c>
      <c r="F49" s="593">
        <v>0.03</v>
      </c>
      <c r="G49" s="593">
        <v>0.03</v>
      </c>
      <c r="H49" s="593">
        <v>0.03</v>
      </c>
    </row>
    <row r="50" spans="2:8" ht="12.75" customHeight="1">
      <c r="B50" s="132"/>
      <c r="C50" s="131" t="s">
        <v>963</v>
      </c>
      <c r="D50" s="131"/>
      <c r="E50" s="131"/>
      <c r="F50" s="131"/>
      <c r="G50" s="131"/>
      <c r="H50" s="131"/>
    </row>
    <row r="51" spans="2:8" ht="12.75" customHeight="1">
      <c r="B51" s="120">
        <v>15</v>
      </c>
      <c r="C51" s="121" t="s">
        <v>964</v>
      </c>
      <c r="D51" s="576">
        <v>2471660092.5133328</v>
      </c>
      <c r="E51" s="576">
        <v>2425685530.6133332</v>
      </c>
      <c r="F51" s="576">
        <v>1890566726.2766666</v>
      </c>
      <c r="G51" s="576">
        <v>1873008610.1899998</v>
      </c>
      <c r="H51" s="576">
        <v>2243632892.1933336</v>
      </c>
    </row>
    <row r="52" spans="2:8" ht="12.75" customHeight="1">
      <c r="B52" s="120" t="s">
        <v>965</v>
      </c>
      <c r="C52" s="121" t="s">
        <v>966</v>
      </c>
      <c r="D52" s="576">
        <v>1661030866.5599997</v>
      </c>
      <c r="E52" s="576">
        <v>1624122221.416667</v>
      </c>
      <c r="F52" s="576">
        <v>1492809285.27</v>
      </c>
      <c r="G52" s="576">
        <v>1440458453.3166666</v>
      </c>
      <c r="H52" s="576">
        <v>1575528186.9066668</v>
      </c>
    </row>
    <row r="53" spans="2:8" ht="12.75" customHeight="1">
      <c r="B53" s="120" t="s">
        <v>967</v>
      </c>
      <c r="C53" s="121" t="s">
        <v>968</v>
      </c>
      <c r="D53" s="576">
        <v>286668863.97666669</v>
      </c>
      <c r="E53" s="576">
        <v>315827310.93666703</v>
      </c>
      <c r="F53" s="576">
        <v>329470718.14333296</v>
      </c>
      <c r="G53" s="576">
        <v>311423071.73333299</v>
      </c>
      <c r="H53" s="576">
        <v>235838571.76999998</v>
      </c>
    </row>
    <row r="54" spans="2:8" ht="12.75" customHeight="1">
      <c r="B54" s="120">
        <v>16</v>
      </c>
      <c r="C54" s="211" t="s">
        <v>969</v>
      </c>
      <c r="D54" s="600">
        <v>1374362002.5833333</v>
      </c>
      <c r="E54" s="600">
        <v>1308294910.4800003</v>
      </c>
      <c r="F54" s="600">
        <v>1163338567.1266668</v>
      </c>
      <c r="G54" s="600">
        <v>1129035381.5833333</v>
      </c>
      <c r="H54" s="576">
        <v>1339689615.1366668</v>
      </c>
    </row>
    <row r="55" spans="2:8" ht="12.75" customHeight="1">
      <c r="B55" s="120">
        <v>17</v>
      </c>
      <c r="C55" s="121" t="s">
        <v>970</v>
      </c>
      <c r="D55" s="601">
        <v>1.7984054331154766</v>
      </c>
      <c r="E55" s="601">
        <v>1.8540816074285376</v>
      </c>
      <c r="F55" s="601">
        <v>1.6251216797068655</v>
      </c>
      <c r="G55" s="601">
        <v>1.6589458937622803</v>
      </c>
      <c r="H55" s="601">
        <v>1.6747408256683785</v>
      </c>
    </row>
    <row r="56" spans="2:8" ht="12.75" customHeight="1">
      <c r="B56" s="132"/>
      <c r="C56" s="131" t="s">
        <v>971</v>
      </c>
      <c r="D56" s="131"/>
      <c r="E56" s="131"/>
      <c r="F56" s="131"/>
      <c r="G56" s="131"/>
      <c r="H56" s="131"/>
    </row>
    <row r="57" spans="2:8" ht="12.75" customHeight="1">
      <c r="B57" s="120">
        <v>18</v>
      </c>
      <c r="C57" s="121" t="s">
        <v>972</v>
      </c>
      <c r="D57" s="576">
        <v>7569931614.1700001</v>
      </c>
      <c r="E57" s="576">
        <v>7501410938.7299995</v>
      </c>
      <c r="F57" s="602">
        <v>7090326307.3100004</v>
      </c>
      <c r="G57" s="576">
        <v>6801281671.4200001</v>
      </c>
      <c r="H57" s="576">
        <v>6807739370.04</v>
      </c>
    </row>
    <row r="58" spans="2:8" ht="12.75" customHeight="1">
      <c r="B58" s="120">
        <v>19</v>
      </c>
      <c r="C58" s="449" t="s">
        <v>973</v>
      </c>
      <c r="D58" s="603">
        <v>5178465377.6800003</v>
      </c>
      <c r="E58" s="576">
        <v>5082993246.6700001</v>
      </c>
      <c r="F58" s="576">
        <v>5046114288.2399998</v>
      </c>
      <c r="G58" s="576">
        <v>4847828776.1199999</v>
      </c>
      <c r="H58" s="576">
        <v>4734019356.1599998</v>
      </c>
    </row>
    <row r="59" spans="2:8" ht="12.75" customHeight="1">
      <c r="B59" s="120">
        <v>20</v>
      </c>
      <c r="C59" s="604" t="s">
        <v>974</v>
      </c>
      <c r="D59" s="605">
        <v>1.4618098340094337</v>
      </c>
      <c r="E59" s="605">
        <v>1.4757861312612144</v>
      </c>
      <c r="F59" s="605">
        <v>1.4051061673006593</v>
      </c>
      <c r="G59" s="605">
        <v>1.4029541853710976</v>
      </c>
      <c r="H59" s="605">
        <v>1.4380463740989218</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D4A44-FFFC-435B-815F-A3EE5C7A4D8F}">
  <dimension ref="B2:H15"/>
  <sheetViews>
    <sheetView showGridLines="0" workbookViewId="0">
      <selection activeCell="H22" sqref="H22"/>
    </sheetView>
  </sheetViews>
  <sheetFormatPr defaultRowHeight="12.75"/>
  <cols>
    <col min="3" max="3" width="43.42578125" customWidth="1"/>
    <col min="4" max="4" width="14" bestFit="1" customWidth="1"/>
    <col min="5" max="5" width="12.28515625" bestFit="1" customWidth="1"/>
    <col min="6" max="6" width="11.7109375" bestFit="1" customWidth="1"/>
    <col min="7" max="7" width="14.140625" bestFit="1" customWidth="1"/>
    <col min="8" max="8" width="15.7109375" customWidth="1"/>
  </cols>
  <sheetData>
    <row r="2" spans="2:8" s="708" customFormat="1"/>
    <row r="3" spans="2:8" ht="20.25">
      <c r="B3" s="359" t="s">
        <v>656</v>
      </c>
    </row>
    <row r="6" spans="2:8" ht="13.5" thickBot="1"/>
    <row r="7" spans="2:8" ht="30" customHeight="1" thickBot="1">
      <c r="B7" s="933"/>
      <c r="C7" s="954"/>
      <c r="D7" s="260" t="s">
        <v>647</v>
      </c>
      <c r="E7" s="261" t="s">
        <v>648</v>
      </c>
      <c r="F7" s="262"/>
      <c r="G7" s="262"/>
      <c r="H7" s="263"/>
    </row>
    <row r="8" spans="2:8" ht="30" customHeight="1" thickBot="1">
      <c r="B8" s="933"/>
      <c r="C8" s="954"/>
      <c r="D8" s="264"/>
      <c r="E8" s="265"/>
      <c r="F8" s="266" t="s">
        <v>649</v>
      </c>
      <c r="G8" s="267" t="s">
        <v>650</v>
      </c>
      <c r="H8" s="268"/>
    </row>
    <row r="9" spans="2:8" ht="30" customHeight="1" thickBot="1">
      <c r="B9" s="933"/>
      <c r="C9" s="954"/>
      <c r="D9" s="269"/>
      <c r="E9" s="270"/>
      <c r="F9" s="271"/>
      <c r="G9" s="271"/>
      <c r="H9" s="272" t="s">
        <v>651</v>
      </c>
    </row>
    <row r="10" spans="2:8" ht="12.75" customHeight="1" thickBot="1">
      <c r="B10" s="934"/>
      <c r="C10" s="955"/>
      <c r="D10" s="240" t="s">
        <v>11</v>
      </c>
      <c r="E10" s="240" t="s">
        <v>12</v>
      </c>
      <c r="F10" s="240" t="s">
        <v>13</v>
      </c>
      <c r="G10" s="240" t="s">
        <v>14</v>
      </c>
      <c r="H10" s="240" t="s">
        <v>15</v>
      </c>
    </row>
    <row r="11" spans="2:8" ht="12.75" customHeight="1">
      <c r="B11" s="273">
        <v>1</v>
      </c>
      <c r="C11" s="128" t="s">
        <v>652</v>
      </c>
      <c r="D11" s="278">
        <v>4752083387.5800104</v>
      </c>
      <c r="E11" s="278">
        <v>3826065496.4099989</v>
      </c>
      <c r="F11" s="278">
        <v>3092266214.999999</v>
      </c>
      <c r="G11" s="278">
        <v>733799281.40999997</v>
      </c>
      <c r="H11" s="279">
        <v>0</v>
      </c>
    </row>
    <row r="12" spans="2:8" ht="12.75" customHeight="1">
      <c r="B12" s="274">
        <v>2</v>
      </c>
      <c r="C12" s="121" t="s">
        <v>653</v>
      </c>
      <c r="D12" s="278">
        <v>1196603511.6600001</v>
      </c>
      <c r="E12" s="278">
        <v>0</v>
      </c>
      <c r="F12" s="278">
        <v>0</v>
      </c>
      <c r="G12" s="278">
        <v>0</v>
      </c>
      <c r="H12" s="280" t="s">
        <v>646</v>
      </c>
    </row>
    <row r="13" spans="2:8" ht="12.75" customHeight="1">
      <c r="B13" s="274">
        <v>3</v>
      </c>
      <c r="C13" s="121" t="s">
        <v>56</v>
      </c>
      <c r="D13" s="278">
        <v>5948686899.2400103</v>
      </c>
      <c r="E13" s="278">
        <v>3826065496.4099989</v>
      </c>
      <c r="F13" s="278">
        <v>3092266214.999999</v>
      </c>
      <c r="G13" s="278">
        <v>733799281.40999997</v>
      </c>
      <c r="H13" s="278">
        <v>0</v>
      </c>
    </row>
    <row r="14" spans="2:8" ht="12.75" customHeight="1">
      <c r="B14" s="274">
        <v>4</v>
      </c>
      <c r="C14" s="275" t="s">
        <v>654</v>
      </c>
      <c r="D14" s="278">
        <v>194127756.08999997</v>
      </c>
      <c r="E14" s="278">
        <v>15945381.300000001</v>
      </c>
      <c r="F14" s="278">
        <v>14245340.76</v>
      </c>
      <c r="G14" s="278">
        <v>1700040.54</v>
      </c>
      <c r="H14" s="278">
        <v>0</v>
      </c>
    </row>
    <row r="15" spans="2:8" ht="12.75" customHeight="1" thickBot="1">
      <c r="B15" s="276" t="s">
        <v>370</v>
      </c>
      <c r="C15" s="277" t="s">
        <v>655</v>
      </c>
      <c r="D15" s="281">
        <v>0</v>
      </c>
      <c r="E15" s="281">
        <v>0</v>
      </c>
      <c r="F15" s="282"/>
      <c r="G15" s="282"/>
      <c r="H15" s="283"/>
    </row>
  </sheetData>
  <mergeCells count="1">
    <mergeCell ref="B7:C10"/>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D82A7-A044-44AA-ADE4-0E6C9FFDD733}">
  <dimension ref="B1:I36"/>
  <sheetViews>
    <sheetView showGridLines="0" workbookViewId="0">
      <selection activeCell="I8" sqref="I8"/>
    </sheetView>
  </sheetViews>
  <sheetFormatPr defaultRowHeight="12.75"/>
  <cols>
    <col min="2" max="2" width="9.42578125" bestFit="1" customWidth="1"/>
    <col min="3" max="3" width="65.42578125" bestFit="1" customWidth="1"/>
    <col min="4" max="6" width="16.140625" bestFit="1" customWidth="1"/>
    <col min="7" max="7" width="14.85546875" bestFit="1" customWidth="1"/>
    <col min="8" max="8" width="16.140625" bestFit="1" customWidth="1"/>
    <col min="9" max="9" width="13.7109375" customWidth="1"/>
  </cols>
  <sheetData>
    <row r="1" spans="2:9" s="708" customFormat="1"/>
    <row r="3" spans="2:9" s="171" customFormat="1" ht="20.25">
      <c r="B3" s="359" t="s">
        <v>634</v>
      </c>
    </row>
    <row r="6" spans="2:9" ht="13.5" thickBot="1"/>
    <row r="7" spans="2:9" ht="23.25" customHeight="1" thickTop="1">
      <c r="B7" s="1022" t="s">
        <v>576</v>
      </c>
      <c r="C7" s="1023"/>
      <c r="D7" s="1019" t="s">
        <v>635</v>
      </c>
      <c r="E7" s="1019"/>
      <c r="F7" s="1019" t="s">
        <v>636</v>
      </c>
      <c r="G7" s="1019"/>
      <c r="H7" s="1020" t="s">
        <v>638</v>
      </c>
      <c r="I7" s="1021"/>
    </row>
    <row r="8" spans="2:9" ht="25.15" customHeight="1">
      <c r="B8" s="1024"/>
      <c r="C8" s="1025"/>
      <c r="D8" s="78" t="s">
        <v>637</v>
      </c>
      <c r="E8" s="78" t="s">
        <v>314</v>
      </c>
      <c r="F8" s="78" t="s">
        <v>637</v>
      </c>
      <c r="G8" s="78" t="s">
        <v>314</v>
      </c>
      <c r="H8" s="342" t="s">
        <v>639</v>
      </c>
      <c r="I8" s="343" t="s">
        <v>640</v>
      </c>
    </row>
    <row r="9" spans="2:9" ht="15.75" customHeight="1" thickBot="1">
      <c r="B9" s="1026"/>
      <c r="C9" s="1027"/>
      <c r="D9" s="857" t="s">
        <v>11</v>
      </c>
      <c r="E9" s="857" t="s">
        <v>12</v>
      </c>
      <c r="F9" s="857" t="s">
        <v>13</v>
      </c>
      <c r="G9" s="857" t="s">
        <v>14</v>
      </c>
      <c r="H9" s="857" t="s">
        <v>15</v>
      </c>
      <c r="I9" s="858" t="s">
        <v>16</v>
      </c>
    </row>
    <row r="10" spans="2:9" ht="12.75" customHeight="1" thickTop="1">
      <c r="B10" s="853">
        <v>1</v>
      </c>
      <c r="C10" s="854" t="s">
        <v>581</v>
      </c>
      <c r="D10" s="855">
        <v>2015842133.75</v>
      </c>
      <c r="E10" s="855">
        <v>500000</v>
      </c>
      <c r="F10" s="855">
        <v>2249516625.5</v>
      </c>
      <c r="G10" s="855">
        <v>39995782.140000001</v>
      </c>
      <c r="H10" s="855">
        <v>3998809.12</v>
      </c>
      <c r="I10" s="856">
        <f>+H10/(F10+G10)</f>
        <v>1.7465767412555417E-3</v>
      </c>
    </row>
    <row r="11" spans="2:9" ht="12.75" customHeight="1">
      <c r="B11" s="344">
        <v>2</v>
      </c>
      <c r="C11" s="345" t="s">
        <v>596</v>
      </c>
      <c r="D11" s="251">
        <f>+D12+D13</f>
        <v>346192413.68000001</v>
      </c>
      <c r="E11" s="251">
        <f t="shared" ref="E11:G11" si="0">+E12+E13</f>
        <v>158067046.34</v>
      </c>
      <c r="F11" s="251">
        <f t="shared" si="0"/>
        <v>147633059.46000001</v>
      </c>
      <c r="G11" s="251">
        <f t="shared" si="0"/>
        <v>20199013.66</v>
      </c>
      <c r="H11" s="251">
        <f>+H12+H13</f>
        <v>34134142</v>
      </c>
      <c r="I11" s="255">
        <f t="shared" ref="I11:I35" si="1">+H11/(F11+G11)</f>
        <v>0.20338271085762061</v>
      </c>
    </row>
    <row r="12" spans="2:9" ht="12.75" customHeight="1">
      <c r="B12" s="274" t="s">
        <v>597</v>
      </c>
      <c r="C12" s="345" t="s">
        <v>598</v>
      </c>
      <c r="D12" s="250">
        <v>92743261.340000004</v>
      </c>
      <c r="E12" s="250">
        <v>49616676.670000002</v>
      </c>
      <c r="F12" s="250">
        <v>116596652.8</v>
      </c>
      <c r="G12" s="250">
        <v>18247236.390000001</v>
      </c>
      <c r="H12" s="250">
        <v>26968777.800000001</v>
      </c>
      <c r="I12" s="255">
        <f t="shared" si="1"/>
        <v>0.19999999971819266</v>
      </c>
    </row>
    <row r="13" spans="2:9" ht="12.75" customHeight="1">
      <c r="B13" s="274" t="s">
        <v>599</v>
      </c>
      <c r="C13" s="345" t="s">
        <v>600</v>
      </c>
      <c r="D13" s="250">
        <v>253449152.34</v>
      </c>
      <c r="E13" s="250">
        <v>108450369.67</v>
      </c>
      <c r="F13" s="250">
        <v>31036406.66</v>
      </c>
      <c r="G13" s="250">
        <v>1951777.27</v>
      </c>
      <c r="H13" s="250">
        <v>7165364.2000000002</v>
      </c>
      <c r="I13" s="255">
        <f t="shared" si="1"/>
        <v>0.21721002329818162</v>
      </c>
    </row>
    <row r="14" spans="2:9" ht="12.75" customHeight="1">
      <c r="B14" s="344">
        <v>3</v>
      </c>
      <c r="C14" s="345" t="s">
        <v>570</v>
      </c>
      <c r="D14" s="252">
        <v>0</v>
      </c>
      <c r="E14" s="252">
        <v>0</v>
      </c>
      <c r="F14" s="252">
        <v>0</v>
      </c>
      <c r="G14" s="252">
        <v>0</v>
      </c>
      <c r="H14" s="252">
        <v>0</v>
      </c>
      <c r="I14" s="256">
        <v>0</v>
      </c>
    </row>
    <row r="15" spans="2:9" ht="12.75" customHeight="1">
      <c r="B15" s="274" t="s">
        <v>601</v>
      </c>
      <c r="C15" s="345" t="s">
        <v>571</v>
      </c>
      <c r="D15" s="252">
        <v>0</v>
      </c>
      <c r="E15" s="252">
        <v>0</v>
      </c>
      <c r="F15" s="252">
        <v>0</v>
      </c>
      <c r="G15" s="252">
        <v>0</v>
      </c>
      <c r="H15" s="252">
        <v>0</v>
      </c>
      <c r="I15" s="256">
        <v>0</v>
      </c>
    </row>
    <row r="16" spans="2:9" ht="12.75" customHeight="1">
      <c r="B16" s="344">
        <v>4</v>
      </c>
      <c r="C16" s="345" t="s">
        <v>374</v>
      </c>
      <c r="D16" s="250">
        <v>17114533.5</v>
      </c>
      <c r="E16" s="250">
        <v>15449457.060000001</v>
      </c>
      <c r="F16" s="250">
        <v>19511062.34</v>
      </c>
      <c r="G16" s="250">
        <v>6152358.5700000003</v>
      </c>
      <c r="H16" s="250">
        <v>6581681.0499999998</v>
      </c>
      <c r="I16" s="255">
        <f t="shared" si="1"/>
        <v>0.256461563447895</v>
      </c>
    </row>
    <row r="17" spans="2:9" ht="12.75" customHeight="1">
      <c r="B17" s="344">
        <v>5</v>
      </c>
      <c r="C17" s="345" t="s">
        <v>369</v>
      </c>
      <c r="D17" s="250">
        <v>51856442.710000001</v>
      </c>
      <c r="E17" s="252">
        <v>0</v>
      </c>
      <c r="F17" s="250">
        <v>51856442.710000001</v>
      </c>
      <c r="G17" s="252">
        <v>0</v>
      </c>
      <c r="H17" s="250">
        <v>7778466.4100000001</v>
      </c>
      <c r="I17" s="255">
        <f t="shared" si="1"/>
        <v>0.15000000006749403</v>
      </c>
    </row>
    <row r="18" spans="2:9" ht="12.75" customHeight="1">
      <c r="B18" s="344">
        <v>6</v>
      </c>
      <c r="C18" s="345" t="s">
        <v>377</v>
      </c>
      <c r="D18" s="250">
        <v>1738380146.8499999</v>
      </c>
      <c r="E18" s="250">
        <v>1481913314.72</v>
      </c>
      <c r="F18" s="250">
        <v>1706268817.0899999</v>
      </c>
      <c r="G18" s="250">
        <v>207080679.72</v>
      </c>
      <c r="H18" s="250">
        <v>1829172582.4099998</v>
      </c>
      <c r="I18" s="255">
        <f t="shared" si="1"/>
        <v>0.95600546866093061</v>
      </c>
    </row>
    <row r="19" spans="2:9" ht="12.75" customHeight="1">
      <c r="B19" s="274">
        <v>6.1</v>
      </c>
      <c r="C19" s="345" t="s">
        <v>602</v>
      </c>
      <c r="D19" s="250">
        <v>125390052.12</v>
      </c>
      <c r="E19" s="250">
        <v>48466388.780000001</v>
      </c>
      <c r="F19" s="250">
        <v>119117671.79000001</v>
      </c>
      <c r="G19" s="250">
        <v>19386555.52</v>
      </c>
      <c r="H19" s="250">
        <v>176016839.88</v>
      </c>
      <c r="I19" s="255">
        <f t="shared" si="1"/>
        <v>1.270840921599016</v>
      </c>
    </row>
    <row r="20" spans="2:9" ht="12.75" customHeight="1">
      <c r="B20" s="344">
        <v>7</v>
      </c>
      <c r="C20" s="308" t="s">
        <v>603</v>
      </c>
      <c r="D20" s="251">
        <f>+D21+D22</f>
        <v>29016282.780000001</v>
      </c>
      <c r="E20" s="252">
        <v>0</v>
      </c>
      <c r="F20" s="251">
        <f t="shared" ref="F20:H20" si="2">+F21+F22</f>
        <v>29016282.780000001</v>
      </c>
      <c r="G20" s="252">
        <f t="shared" si="2"/>
        <v>0</v>
      </c>
      <c r="H20" s="251">
        <f t="shared" si="2"/>
        <v>29016282.780000001</v>
      </c>
      <c r="I20" s="255">
        <f t="shared" si="1"/>
        <v>1</v>
      </c>
    </row>
    <row r="21" spans="2:9" ht="12.75" customHeight="1">
      <c r="B21" s="274" t="s">
        <v>604</v>
      </c>
      <c r="C21" s="308" t="s">
        <v>641</v>
      </c>
      <c r="D21" s="252">
        <v>0</v>
      </c>
      <c r="E21" s="252">
        <v>0</v>
      </c>
      <c r="F21" s="252">
        <v>0</v>
      </c>
      <c r="G21" s="252">
        <v>0</v>
      </c>
      <c r="H21" s="252">
        <v>0</v>
      </c>
      <c r="I21" s="256">
        <v>0</v>
      </c>
    </row>
    <row r="22" spans="2:9" ht="12.75" customHeight="1">
      <c r="B22" s="274" t="s">
        <v>606</v>
      </c>
      <c r="C22" s="308" t="s">
        <v>607</v>
      </c>
      <c r="D22" s="250">
        <v>29016282.780000001</v>
      </c>
      <c r="E22" s="252">
        <v>0</v>
      </c>
      <c r="F22" s="250">
        <v>29016282.780000001</v>
      </c>
      <c r="G22" s="252">
        <v>0</v>
      </c>
      <c r="H22" s="250">
        <v>29016282.780000001</v>
      </c>
      <c r="I22" s="255">
        <f t="shared" si="1"/>
        <v>1</v>
      </c>
    </row>
    <row r="23" spans="2:9" ht="12.75" customHeight="1">
      <c r="B23" s="344">
        <v>8</v>
      </c>
      <c r="C23" s="345" t="s">
        <v>572</v>
      </c>
      <c r="D23" s="250">
        <v>1903224863.4400001</v>
      </c>
      <c r="E23" s="250">
        <v>371953372.43000001</v>
      </c>
      <c r="F23" s="250">
        <v>1896797418.46</v>
      </c>
      <c r="G23" s="250">
        <v>148309792.25999999</v>
      </c>
      <c r="H23" s="250">
        <v>1534443266.3299999</v>
      </c>
      <c r="I23" s="255">
        <f t="shared" si="1"/>
        <v>0.75029967049491952</v>
      </c>
    </row>
    <row r="24" spans="2:9" ht="12.75" customHeight="1">
      <c r="B24" s="344">
        <v>9</v>
      </c>
      <c r="C24" s="345" t="s">
        <v>642</v>
      </c>
      <c r="D24" s="250">
        <v>3132092536.6500001</v>
      </c>
      <c r="E24" s="250">
        <v>284551586.31</v>
      </c>
      <c r="F24" s="250">
        <v>3121684677.8200002</v>
      </c>
      <c r="G24" s="250">
        <v>81516819.640000001</v>
      </c>
      <c r="H24" s="250">
        <v>1784533091.3799999</v>
      </c>
      <c r="I24" s="255">
        <f t="shared" si="1"/>
        <v>0.5571092211323756</v>
      </c>
    </row>
    <row r="25" spans="2:9" ht="12.75" customHeight="1">
      <c r="B25" s="274">
        <v>9.1</v>
      </c>
      <c r="C25" s="345" t="s">
        <v>610</v>
      </c>
      <c r="D25" s="250">
        <v>2148557075.3099999</v>
      </c>
      <c r="E25" s="250">
        <v>51541408.519999996</v>
      </c>
      <c r="F25" s="250">
        <v>2147239233.5899999</v>
      </c>
      <c r="G25" s="250">
        <v>16637186.669999998</v>
      </c>
      <c r="H25" s="250">
        <v>862268698.03000009</v>
      </c>
      <c r="I25" s="255">
        <f t="shared" si="1"/>
        <v>0.39848333756804583</v>
      </c>
    </row>
    <row r="26" spans="2:9" ht="12.75" customHeight="1">
      <c r="B26" s="274">
        <v>9.1999999999999993</v>
      </c>
      <c r="C26" s="345" t="s">
        <v>643</v>
      </c>
      <c r="D26" s="252">
        <v>0</v>
      </c>
      <c r="E26" s="252">
        <v>0</v>
      </c>
      <c r="F26" s="252">
        <v>0</v>
      </c>
      <c r="G26" s="252">
        <v>0</v>
      </c>
      <c r="H26" s="252">
        <v>0</v>
      </c>
      <c r="I26" s="256">
        <v>0</v>
      </c>
    </row>
    <row r="27" spans="2:9" ht="12.75" customHeight="1">
      <c r="B27" s="274">
        <v>9.3000000000000007</v>
      </c>
      <c r="C27" s="345" t="s">
        <v>644</v>
      </c>
      <c r="D27" s="250">
        <v>805730835.30999994</v>
      </c>
      <c r="E27" s="250">
        <v>199261367.81</v>
      </c>
      <c r="F27" s="250">
        <v>797171952.56999993</v>
      </c>
      <c r="G27" s="250">
        <v>51505920.219999999</v>
      </c>
      <c r="H27" s="250">
        <v>646831569.59000003</v>
      </c>
      <c r="I27" s="255">
        <f t="shared" si="1"/>
        <v>0.76216382013538664</v>
      </c>
    </row>
    <row r="28" spans="2:9" ht="12.75" customHeight="1">
      <c r="B28" s="274">
        <v>9.4</v>
      </c>
      <c r="C28" s="345" t="s">
        <v>625</v>
      </c>
      <c r="D28" s="250">
        <v>12187544.85</v>
      </c>
      <c r="E28" s="250">
        <v>2641692.39</v>
      </c>
      <c r="F28" s="250">
        <v>11671011.48</v>
      </c>
      <c r="G28" s="250">
        <v>930865.71</v>
      </c>
      <c r="H28" s="250">
        <v>8364832.7299999995</v>
      </c>
      <c r="I28" s="255">
        <f t="shared" si="1"/>
        <v>0.66377672182345704</v>
      </c>
    </row>
    <row r="29" spans="2:9" ht="12.75" customHeight="1">
      <c r="B29" s="274">
        <v>9.5</v>
      </c>
      <c r="C29" s="345" t="s">
        <v>626</v>
      </c>
      <c r="D29" s="250">
        <v>165617081.18000001</v>
      </c>
      <c r="E29" s="250">
        <v>31107117.59</v>
      </c>
      <c r="F29" s="250">
        <v>165602480.18000001</v>
      </c>
      <c r="G29" s="250">
        <v>12442847.039999999</v>
      </c>
      <c r="H29" s="250">
        <v>267067991.03</v>
      </c>
      <c r="I29" s="255">
        <f t="shared" si="1"/>
        <v>1.5000000011233094</v>
      </c>
    </row>
    <row r="30" spans="2:9" ht="12.75" customHeight="1">
      <c r="B30" s="344">
        <v>10</v>
      </c>
      <c r="C30" s="345" t="s">
        <v>379</v>
      </c>
      <c r="D30" s="250">
        <v>49313303.530000001</v>
      </c>
      <c r="E30" s="250">
        <v>1817199.46</v>
      </c>
      <c r="F30" s="250">
        <v>48524861.450000003</v>
      </c>
      <c r="G30" s="250">
        <v>485197.34</v>
      </c>
      <c r="H30" s="250">
        <v>50165291.090000004</v>
      </c>
      <c r="I30" s="255">
        <f t="shared" si="1"/>
        <v>1.0235713306313297</v>
      </c>
    </row>
    <row r="31" spans="2:9" ht="12.75" customHeight="1">
      <c r="B31" s="344" t="s">
        <v>627</v>
      </c>
      <c r="C31" s="345" t="s">
        <v>628</v>
      </c>
      <c r="D31" s="252">
        <v>0</v>
      </c>
      <c r="E31" s="252">
        <v>0</v>
      </c>
      <c r="F31" s="252">
        <v>0</v>
      </c>
      <c r="G31" s="252">
        <v>0</v>
      </c>
      <c r="H31" s="252">
        <v>0</v>
      </c>
      <c r="I31" s="256">
        <v>0</v>
      </c>
    </row>
    <row r="32" spans="2:9" ht="12.75" customHeight="1">
      <c r="B32" s="344" t="s">
        <v>629</v>
      </c>
      <c r="C32" s="345" t="s">
        <v>630</v>
      </c>
      <c r="D32" s="250">
        <v>17043587.789999999</v>
      </c>
      <c r="E32" s="252">
        <v>0</v>
      </c>
      <c r="F32" s="250">
        <v>17043587.789999999</v>
      </c>
      <c r="G32" s="253">
        <v>0</v>
      </c>
      <c r="H32" s="250">
        <v>23587037.039999999</v>
      </c>
      <c r="I32" s="255">
        <f t="shared" si="1"/>
        <v>1.383924401987664</v>
      </c>
    </row>
    <row r="33" spans="2:9" ht="12.75" customHeight="1">
      <c r="B33" s="344" t="s">
        <v>633</v>
      </c>
      <c r="C33" s="345" t="s">
        <v>574</v>
      </c>
      <c r="D33" s="250">
        <v>387993607.18000001</v>
      </c>
      <c r="E33" s="252">
        <v>0</v>
      </c>
      <c r="F33" s="250">
        <v>400217016.45999998</v>
      </c>
      <c r="G33" s="250">
        <v>1366931.1</v>
      </c>
      <c r="H33" s="250">
        <v>214406857.71000001</v>
      </c>
      <c r="I33" s="255">
        <f t="shared" si="1"/>
        <v>0.53390295855380476</v>
      </c>
    </row>
    <row r="34" spans="2:9" ht="12.75" customHeight="1">
      <c r="B34" s="346">
        <v>11</v>
      </c>
      <c r="C34" s="347" t="s">
        <v>645</v>
      </c>
      <c r="D34" s="254"/>
      <c r="E34" s="254"/>
      <c r="F34" s="254"/>
      <c r="G34" s="254"/>
      <c r="H34" s="254"/>
      <c r="I34" s="257"/>
    </row>
    <row r="35" spans="2:9" ht="12.75" customHeight="1" thickBot="1">
      <c r="B35" s="348">
        <v>12</v>
      </c>
      <c r="C35" s="246" t="s">
        <v>582</v>
      </c>
      <c r="D35" s="258">
        <f>+D10+D11+D14+D16+D17+D18+D20+D23+D24+D30+D31+D32+D33</f>
        <v>9688069851.8600025</v>
      </c>
      <c r="E35" s="258">
        <f t="shared" ref="E35:F35" si="3">+E10+E11+E14+E16+E17+E18+E20+E23+E24+E30+E31+E32+E33</f>
        <v>2314251976.3200002</v>
      </c>
      <c r="F35" s="258">
        <f t="shared" si="3"/>
        <v>9688069851.8600006</v>
      </c>
      <c r="G35" s="258">
        <f>+G10+G11+G14+G16+G17+G18+G20+G23+G24+G30+G31+G32+G33</f>
        <v>505106574.42999995</v>
      </c>
      <c r="H35" s="258">
        <f>+H10+H11+H14+H16+H17+H18+H20+H23+H24+H30+H31+H32+H33</f>
        <v>5517817507.3199997</v>
      </c>
      <c r="I35" s="259">
        <f t="shared" si="1"/>
        <v>0.54132463488894145</v>
      </c>
    </row>
    <row r="36" spans="2:9" ht="12.75" customHeight="1"/>
  </sheetData>
  <mergeCells count="4">
    <mergeCell ref="D7:E7"/>
    <mergeCell ref="F7:G7"/>
    <mergeCell ref="H7:I7"/>
    <mergeCell ref="B7:C9"/>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B4E8-57F6-4777-9BAB-E16D021D62D2}">
  <dimension ref="B3:AD40"/>
  <sheetViews>
    <sheetView showGridLines="0" zoomScale="90" zoomScaleNormal="90" workbookViewId="0">
      <selection activeCell="D6" sqref="D6:AB6"/>
    </sheetView>
  </sheetViews>
  <sheetFormatPr defaultRowHeight="12.75"/>
  <cols>
    <col min="2" max="2" width="9.140625" style="199"/>
    <col min="3" max="3" width="68.7109375" bestFit="1" customWidth="1"/>
    <col min="4" max="4" width="12.42578125" bestFit="1" customWidth="1"/>
    <col min="5" max="7" width="9.42578125" bestFit="1" customWidth="1"/>
    <col min="8" max="8" width="11" bestFit="1" customWidth="1"/>
    <col min="9" max="9" width="10.5703125" bestFit="1" customWidth="1"/>
    <col min="10" max="13" width="9.42578125" bestFit="1" customWidth="1"/>
    <col min="14" max="14" width="9.5703125" bestFit="1" customWidth="1"/>
    <col min="15" max="15" width="9.42578125" bestFit="1" customWidth="1"/>
    <col min="16" max="16" width="11" bestFit="1" customWidth="1"/>
    <col min="17" max="18" width="9.42578125" bestFit="1" customWidth="1"/>
    <col min="19" max="19" width="11" bestFit="1" customWidth="1"/>
    <col min="20" max="21" width="9.42578125" bestFit="1" customWidth="1"/>
    <col min="22" max="23" width="9.5703125" bestFit="1" customWidth="1"/>
    <col min="24" max="28" width="9.42578125" bestFit="1" customWidth="1"/>
    <col min="29" max="29" width="11.7109375" bestFit="1" customWidth="1"/>
    <col min="30" max="30" width="11" bestFit="1" customWidth="1"/>
  </cols>
  <sheetData>
    <row r="3" spans="2:30" s="358" customFormat="1" ht="20.25">
      <c r="B3" s="359" t="s">
        <v>689</v>
      </c>
      <c r="C3" s="359"/>
    </row>
    <row r="4" spans="2:30">
      <c r="B4" s="5"/>
    </row>
    <row r="5" spans="2:30" ht="13.5" thickBot="1">
      <c r="B5" s="5"/>
    </row>
    <row r="6" spans="2:30" ht="20.25" thickBot="1">
      <c r="B6" s="1031" t="s">
        <v>576</v>
      </c>
      <c r="C6" s="1032"/>
      <c r="D6" s="1028" t="s">
        <v>560</v>
      </c>
      <c r="E6" s="1029"/>
      <c r="F6" s="1029"/>
      <c r="G6" s="1029"/>
      <c r="H6" s="1029"/>
      <c r="I6" s="1029"/>
      <c r="J6" s="1029"/>
      <c r="K6" s="1029"/>
      <c r="L6" s="1029"/>
      <c r="M6" s="1029"/>
      <c r="N6" s="1029"/>
      <c r="O6" s="1029"/>
      <c r="P6" s="1029"/>
      <c r="Q6" s="1029"/>
      <c r="R6" s="1029"/>
      <c r="S6" s="1029"/>
      <c r="T6" s="1029"/>
      <c r="U6" s="1029"/>
      <c r="V6" s="1029"/>
      <c r="W6" s="1029"/>
      <c r="X6" s="1029"/>
      <c r="Y6" s="1029"/>
      <c r="Z6" s="1029"/>
      <c r="AA6" s="1029"/>
      <c r="AB6" s="1030"/>
      <c r="AC6" s="202" t="s">
        <v>56</v>
      </c>
      <c r="AD6" s="202" t="s">
        <v>583</v>
      </c>
    </row>
    <row r="7" spans="2:30" ht="13.5" thickBot="1">
      <c r="B7" s="1033"/>
      <c r="C7" s="1034"/>
      <c r="D7" s="237">
        <v>0</v>
      </c>
      <c r="E7" s="237">
        <v>0.02</v>
      </c>
      <c r="F7" s="237">
        <v>0.04</v>
      </c>
      <c r="G7" s="237">
        <v>0.1</v>
      </c>
      <c r="H7" s="237">
        <v>0.2</v>
      </c>
      <c r="I7" s="237">
        <v>0.3</v>
      </c>
      <c r="J7" s="237">
        <v>0.35</v>
      </c>
      <c r="K7" s="237">
        <v>0.4</v>
      </c>
      <c r="L7" s="237">
        <v>0.45</v>
      </c>
      <c r="M7" s="236">
        <v>0.5</v>
      </c>
      <c r="N7" s="236">
        <v>0.6</v>
      </c>
      <c r="O7" s="236">
        <v>0.7</v>
      </c>
      <c r="P7" s="236">
        <v>0.75</v>
      </c>
      <c r="Q7" s="236">
        <v>0.8</v>
      </c>
      <c r="R7" s="236">
        <v>0.9</v>
      </c>
      <c r="S7" s="236">
        <v>1</v>
      </c>
      <c r="T7" s="236">
        <v>1.05</v>
      </c>
      <c r="U7" s="237">
        <v>1.1000000000000001</v>
      </c>
      <c r="V7" s="237">
        <v>1.3</v>
      </c>
      <c r="W7" s="237">
        <v>1.5</v>
      </c>
      <c r="X7" s="237">
        <v>2.5</v>
      </c>
      <c r="Y7" s="237">
        <v>3.7</v>
      </c>
      <c r="Z7" s="237">
        <v>4</v>
      </c>
      <c r="AA7" s="237">
        <v>12.5</v>
      </c>
      <c r="AB7" s="237" t="s">
        <v>565</v>
      </c>
      <c r="AC7" s="236"/>
      <c r="AD7" s="237"/>
    </row>
    <row r="8" spans="2:30">
      <c r="B8" s="1035"/>
      <c r="C8" s="1036"/>
      <c r="D8" s="240" t="s">
        <v>11</v>
      </c>
      <c r="E8" s="240" t="s">
        <v>12</v>
      </c>
      <c r="F8" s="240" t="s">
        <v>13</v>
      </c>
      <c r="G8" s="240" t="s">
        <v>14</v>
      </c>
      <c r="H8" s="240" t="s">
        <v>15</v>
      </c>
      <c r="I8" s="240" t="s">
        <v>16</v>
      </c>
      <c r="J8" s="240" t="s">
        <v>584</v>
      </c>
      <c r="K8" s="240" t="s">
        <v>585</v>
      </c>
      <c r="L8" s="240" t="s">
        <v>561</v>
      </c>
      <c r="M8" s="240" t="s">
        <v>562</v>
      </c>
      <c r="N8" s="240" t="s">
        <v>563</v>
      </c>
      <c r="O8" s="240" t="s">
        <v>564</v>
      </c>
      <c r="P8" s="240" t="s">
        <v>577</v>
      </c>
      <c r="Q8" s="240" t="s">
        <v>17</v>
      </c>
      <c r="R8" s="240" t="s">
        <v>578</v>
      </c>
      <c r="S8" s="240" t="s">
        <v>579</v>
      </c>
      <c r="T8" s="240" t="s">
        <v>580</v>
      </c>
      <c r="U8" s="240" t="s">
        <v>586</v>
      </c>
      <c r="V8" s="240" t="s">
        <v>587</v>
      </c>
      <c r="W8" s="240" t="s">
        <v>588</v>
      </c>
      <c r="X8" s="240" t="s">
        <v>589</v>
      </c>
      <c r="Y8" s="240" t="s">
        <v>590</v>
      </c>
      <c r="Z8" s="240" t="s">
        <v>591</v>
      </c>
      <c r="AA8" s="240" t="s">
        <v>592</v>
      </c>
      <c r="AB8" s="240" t="s">
        <v>593</v>
      </c>
      <c r="AC8" s="240" t="s">
        <v>594</v>
      </c>
      <c r="AD8" s="240" t="s">
        <v>595</v>
      </c>
    </row>
    <row r="9" spans="2:30">
      <c r="B9" s="243">
        <v>1</v>
      </c>
      <c r="C9" s="241" t="s">
        <v>581</v>
      </c>
      <c r="D9" s="242">
        <v>2553567125.1999998</v>
      </c>
      <c r="E9" s="242">
        <v>0</v>
      </c>
      <c r="F9" s="242">
        <v>0</v>
      </c>
      <c r="G9" s="242">
        <v>39987915.18</v>
      </c>
      <c r="H9" s="242">
        <v>0</v>
      </c>
      <c r="I9" s="242">
        <v>0</v>
      </c>
      <c r="J9" s="242">
        <v>0</v>
      </c>
      <c r="K9" s="242">
        <v>0</v>
      </c>
      <c r="L9" s="242">
        <v>0</v>
      </c>
      <c r="M9" s="242">
        <v>0</v>
      </c>
      <c r="N9" s="242">
        <v>0</v>
      </c>
      <c r="O9" s="242">
        <v>0</v>
      </c>
      <c r="P9" s="242">
        <v>0</v>
      </c>
      <c r="Q9" s="242">
        <v>0</v>
      </c>
      <c r="R9" s="242">
        <v>0</v>
      </c>
      <c r="S9" s="242">
        <v>17.59</v>
      </c>
      <c r="T9" s="242">
        <v>0</v>
      </c>
      <c r="U9" s="242">
        <v>0</v>
      </c>
      <c r="V9" s="242">
        <v>0</v>
      </c>
      <c r="W9" s="242">
        <v>0</v>
      </c>
      <c r="X9" s="242">
        <v>0</v>
      </c>
      <c r="Y9" s="242">
        <v>0</v>
      </c>
      <c r="Z9" s="242">
        <v>0</v>
      </c>
      <c r="AA9" s="242">
        <v>0</v>
      </c>
      <c r="AB9" s="242">
        <v>0</v>
      </c>
      <c r="AC9" s="242">
        <v>2593555057.9699998</v>
      </c>
      <c r="AD9" s="244">
        <v>1878913552.24</v>
      </c>
    </row>
    <row r="10" spans="2:30">
      <c r="B10" s="243">
        <v>2</v>
      </c>
      <c r="C10" s="241" t="s">
        <v>596</v>
      </c>
      <c r="D10" s="242">
        <v>16532135.15</v>
      </c>
      <c r="E10" s="242">
        <v>0</v>
      </c>
      <c r="F10" s="242">
        <v>0</v>
      </c>
      <c r="G10" s="242">
        <v>0</v>
      </c>
      <c r="H10" s="242">
        <v>138386091.21000001</v>
      </c>
      <c r="I10" s="242">
        <v>0</v>
      </c>
      <c r="J10" s="242">
        <v>0</v>
      </c>
      <c r="K10" s="242">
        <v>0</v>
      </c>
      <c r="L10" s="242">
        <v>0</v>
      </c>
      <c r="M10" s="242">
        <v>12913846.76</v>
      </c>
      <c r="N10" s="242">
        <v>0</v>
      </c>
      <c r="O10" s="242">
        <v>0</v>
      </c>
      <c r="P10" s="242">
        <v>0</v>
      </c>
      <c r="Q10" s="242">
        <v>0</v>
      </c>
      <c r="R10" s="242">
        <v>0</v>
      </c>
      <c r="S10" s="242">
        <v>0</v>
      </c>
      <c r="T10" s="242">
        <v>0</v>
      </c>
      <c r="U10" s="242">
        <v>0</v>
      </c>
      <c r="V10" s="242">
        <v>0</v>
      </c>
      <c r="W10" s="242">
        <v>0</v>
      </c>
      <c r="X10" s="242">
        <v>0</v>
      </c>
      <c r="Y10" s="242">
        <v>0</v>
      </c>
      <c r="Z10" s="242">
        <v>0</v>
      </c>
      <c r="AA10" s="242">
        <v>0</v>
      </c>
      <c r="AB10" s="242">
        <v>0</v>
      </c>
      <c r="AC10" s="242">
        <v>167832073.12</v>
      </c>
      <c r="AD10" s="244">
        <v>167832073.12</v>
      </c>
    </row>
    <row r="11" spans="2:30">
      <c r="B11" s="243" t="s">
        <v>597</v>
      </c>
      <c r="C11" s="241" t="s">
        <v>598</v>
      </c>
      <c r="D11" s="242">
        <v>0</v>
      </c>
      <c r="E11" s="242">
        <v>0</v>
      </c>
      <c r="F11" s="242">
        <v>0</v>
      </c>
      <c r="G11" s="242">
        <v>0</v>
      </c>
      <c r="H11" s="242">
        <v>134843889.19</v>
      </c>
      <c r="I11" s="242">
        <v>0</v>
      </c>
      <c r="J11" s="242">
        <v>0</v>
      </c>
      <c r="K11" s="242">
        <v>0</v>
      </c>
      <c r="L11" s="242">
        <v>0</v>
      </c>
      <c r="M11" s="242">
        <v>0</v>
      </c>
      <c r="N11" s="242">
        <v>0</v>
      </c>
      <c r="O11" s="242">
        <v>0</v>
      </c>
      <c r="P11" s="242">
        <v>0</v>
      </c>
      <c r="Q11" s="242">
        <v>0</v>
      </c>
      <c r="R11" s="242">
        <v>0</v>
      </c>
      <c r="S11" s="242">
        <v>0</v>
      </c>
      <c r="T11" s="242">
        <v>0</v>
      </c>
      <c r="U11" s="242">
        <v>0</v>
      </c>
      <c r="V11" s="242">
        <v>0</v>
      </c>
      <c r="W11" s="242">
        <v>0</v>
      </c>
      <c r="X11" s="242">
        <v>0</v>
      </c>
      <c r="Y11" s="242">
        <v>0</v>
      </c>
      <c r="Z11" s="242">
        <v>0</v>
      </c>
      <c r="AA11" s="242">
        <v>0</v>
      </c>
      <c r="AB11" s="242">
        <v>0</v>
      </c>
      <c r="AC11" s="242">
        <v>134843889.19</v>
      </c>
      <c r="AD11" s="244">
        <v>134843889.19</v>
      </c>
    </row>
    <row r="12" spans="2:30">
      <c r="B12" s="243" t="s">
        <v>599</v>
      </c>
      <c r="C12" s="241" t="s">
        <v>600</v>
      </c>
      <c r="D12" s="242">
        <v>16532135.15</v>
      </c>
      <c r="E12" s="242">
        <v>0</v>
      </c>
      <c r="F12" s="242">
        <v>0</v>
      </c>
      <c r="G12" s="242">
        <v>0</v>
      </c>
      <c r="H12" s="242">
        <v>3542202.02</v>
      </c>
      <c r="I12" s="242">
        <v>0</v>
      </c>
      <c r="J12" s="242">
        <v>0</v>
      </c>
      <c r="K12" s="242">
        <v>0</v>
      </c>
      <c r="L12" s="242">
        <v>0</v>
      </c>
      <c r="M12" s="242">
        <v>12913846.76</v>
      </c>
      <c r="N12" s="242">
        <v>0</v>
      </c>
      <c r="O12" s="242">
        <v>0</v>
      </c>
      <c r="P12" s="242">
        <v>0</v>
      </c>
      <c r="Q12" s="242">
        <v>0</v>
      </c>
      <c r="R12" s="242">
        <v>0</v>
      </c>
      <c r="S12" s="242">
        <v>0</v>
      </c>
      <c r="T12" s="242">
        <v>0</v>
      </c>
      <c r="U12" s="242">
        <v>0</v>
      </c>
      <c r="V12" s="242">
        <v>0</v>
      </c>
      <c r="W12" s="242">
        <v>0</v>
      </c>
      <c r="X12" s="242">
        <v>0</v>
      </c>
      <c r="Y12" s="242">
        <v>0</v>
      </c>
      <c r="Z12" s="242">
        <v>0</v>
      </c>
      <c r="AA12" s="242">
        <v>0</v>
      </c>
      <c r="AB12" s="242">
        <v>0</v>
      </c>
      <c r="AC12" s="242">
        <v>32988183.93</v>
      </c>
      <c r="AD12" s="244">
        <v>32988183.93</v>
      </c>
    </row>
    <row r="13" spans="2:30">
      <c r="B13" s="243">
        <v>3</v>
      </c>
      <c r="C13" s="241" t="s">
        <v>570</v>
      </c>
      <c r="D13" s="242">
        <v>0</v>
      </c>
      <c r="E13" s="242">
        <v>0</v>
      </c>
      <c r="F13" s="242">
        <v>0</v>
      </c>
      <c r="G13" s="242">
        <v>0</v>
      </c>
      <c r="H13" s="242">
        <v>0</v>
      </c>
      <c r="I13" s="242">
        <v>0</v>
      </c>
      <c r="J13" s="242">
        <v>0</v>
      </c>
      <c r="K13" s="242">
        <v>0</v>
      </c>
      <c r="L13" s="242">
        <v>0</v>
      </c>
      <c r="M13" s="242">
        <v>0</v>
      </c>
      <c r="N13" s="242">
        <v>0</v>
      </c>
      <c r="O13" s="242">
        <v>0</v>
      </c>
      <c r="P13" s="242">
        <v>0</v>
      </c>
      <c r="Q13" s="242">
        <v>0</v>
      </c>
      <c r="R13" s="242">
        <v>0</v>
      </c>
      <c r="S13" s="242">
        <v>0</v>
      </c>
      <c r="T13" s="242">
        <v>0</v>
      </c>
      <c r="U13" s="242">
        <v>0</v>
      </c>
      <c r="V13" s="242">
        <v>0</v>
      </c>
      <c r="W13" s="242">
        <v>0</v>
      </c>
      <c r="X13" s="242">
        <v>0</v>
      </c>
      <c r="Y13" s="242">
        <v>0</v>
      </c>
      <c r="Z13" s="242">
        <v>0</v>
      </c>
      <c r="AA13" s="242">
        <v>0</v>
      </c>
      <c r="AB13" s="242">
        <v>0</v>
      </c>
      <c r="AC13" s="242">
        <v>0</v>
      </c>
      <c r="AD13" s="244">
        <v>0</v>
      </c>
    </row>
    <row r="14" spans="2:30">
      <c r="B14" s="243" t="s">
        <v>601</v>
      </c>
      <c r="C14" s="241" t="s">
        <v>571</v>
      </c>
      <c r="D14" s="242">
        <v>0</v>
      </c>
      <c r="E14" s="242">
        <v>0</v>
      </c>
      <c r="F14" s="242">
        <v>0</v>
      </c>
      <c r="G14" s="242">
        <v>0</v>
      </c>
      <c r="H14" s="242">
        <v>0</v>
      </c>
      <c r="I14" s="242">
        <v>0</v>
      </c>
      <c r="J14" s="242">
        <v>0</v>
      </c>
      <c r="K14" s="242">
        <v>0</v>
      </c>
      <c r="L14" s="242">
        <v>0</v>
      </c>
      <c r="M14" s="242">
        <v>0</v>
      </c>
      <c r="N14" s="242">
        <v>0</v>
      </c>
      <c r="O14" s="242">
        <v>0</v>
      </c>
      <c r="P14" s="242">
        <v>0</v>
      </c>
      <c r="Q14" s="242">
        <v>0</v>
      </c>
      <c r="R14" s="242">
        <v>0</v>
      </c>
      <c r="S14" s="242">
        <v>0</v>
      </c>
      <c r="T14" s="242">
        <v>0</v>
      </c>
      <c r="U14" s="242">
        <v>0</v>
      </c>
      <c r="V14" s="242">
        <v>0</v>
      </c>
      <c r="W14" s="242">
        <v>0</v>
      </c>
      <c r="X14" s="242">
        <v>0</v>
      </c>
      <c r="Y14" s="242">
        <v>0</v>
      </c>
      <c r="Z14" s="242">
        <v>0</v>
      </c>
      <c r="AA14" s="242">
        <v>0</v>
      </c>
      <c r="AB14" s="242">
        <v>0</v>
      </c>
      <c r="AC14" s="242">
        <v>0</v>
      </c>
      <c r="AD14" s="244">
        <v>0</v>
      </c>
    </row>
    <row r="15" spans="2:30">
      <c r="B15" s="243">
        <v>4</v>
      </c>
      <c r="C15" s="241" t="s">
        <v>374</v>
      </c>
      <c r="D15" s="242">
        <v>0</v>
      </c>
      <c r="E15" s="242">
        <v>0</v>
      </c>
      <c r="F15" s="242">
        <v>0</v>
      </c>
      <c r="G15" s="242">
        <v>0</v>
      </c>
      <c r="H15" s="242">
        <v>76308924.170000002</v>
      </c>
      <c r="I15" s="242">
        <v>99654125.010000005</v>
      </c>
      <c r="J15" s="242">
        <v>0</v>
      </c>
      <c r="K15" s="242">
        <v>5484021.8600000003</v>
      </c>
      <c r="L15" s="242">
        <v>0</v>
      </c>
      <c r="M15" s="242">
        <v>0</v>
      </c>
      <c r="N15" s="242">
        <v>0</v>
      </c>
      <c r="O15" s="242">
        <v>0</v>
      </c>
      <c r="P15" s="242">
        <v>0</v>
      </c>
      <c r="Q15" s="242">
        <v>0</v>
      </c>
      <c r="R15" s="242">
        <v>0</v>
      </c>
      <c r="S15" s="242">
        <v>8765.4699999999993</v>
      </c>
      <c r="T15" s="242">
        <v>0</v>
      </c>
      <c r="U15" s="242">
        <v>0</v>
      </c>
      <c r="V15" s="242">
        <v>0</v>
      </c>
      <c r="W15" s="242">
        <v>0</v>
      </c>
      <c r="X15" s="242">
        <v>0</v>
      </c>
      <c r="Y15" s="242">
        <v>0</v>
      </c>
      <c r="Z15" s="242">
        <v>0</v>
      </c>
      <c r="AA15" s="242">
        <v>0</v>
      </c>
      <c r="AB15" s="242">
        <v>0</v>
      </c>
      <c r="AC15" s="242">
        <v>181455836.51000002</v>
      </c>
      <c r="AD15" s="244">
        <v>170864808.77000001</v>
      </c>
    </row>
    <row r="16" spans="2:30">
      <c r="B16" s="243">
        <v>5</v>
      </c>
      <c r="C16" s="241" t="s">
        <v>369</v>
      </c>
      <c r="D16" s="242">
        <v>0</v>
      </c>
      <c r="E16" s="242">
        <v>0</v>
      </c>
      <c r="F16" s="242">
        <v>0</v>
      </c>
      <c r="G16" s="242">
        <v>0</v>
      </c>
      <c r="H16" s="242">
        <v>0</v>
      </c>
      <c r="I16" s="242">
        <v>0</v>
      </c>
      <c r="J16" s="242">
        <v>0</v>
      </c>
      <c r="K16" s="242">
        <v>0</v>
      </c>
      <c r="L16" s="242">
        <v>0</v>
      </c>
      <c r="M16" s="242">
        <v>0</v>
      </c>
      <c r="N16" s="242">
        <v>0</v>
      </c>
      <c r="O16" s="242">
        <v>0</v>
      </c>
      <c r="P16" s="242">
        <v>0</v>
      </c>
      <c r="Q16" s="242">
        <v>0</v>
      </c>
      <c r="R16" s="242">
        <v>0</v>
      </c>
      <c r="S16" s="242">
        <v>0</v>
      </c>
      <c r="T16" s="242">
        <v>0</v>
      </c>
      <c r="U16" s="242">
        <v>0</v>
      </c>
      <c r="V16" s="242">
        <v>0</v>
      </c>
      <c r="W16" s="242">
        <v>0</v>
      </c>
      <c r="X16" s="242">
        <v>0</v>
      </c>
      <c r="Y16" s="242">
        <v>0</v>
      </c>
      <c r="Z16" s="242">
        <v>0</v>
      </c>
      <c r="AA16" s="242">
        <v>0</v>
      </c>
      <c r="AB16" s="242">
        <v>51856442.710000001</v>
      </c>
      <c r="AC16" s="242">
        <v>51856442.710000001</v>
      </c>
      <c r="AD16" s="244">
        <v>51856442.710000001</v>
      </c>
    </row>
    <row r="17" spans="2:30">
      <c r="B17" s="243">
        <v>6</v>
      </c>
      <c r="C17" s="241" t="s">
        <v>377</v>
      </c>
      <c r="D17" s="242">
        <v>0</v>
      </c>
      <c r="E17" s="242">
        <v>0</v>
      </c>
      <c r="F17" s="242">
        <v>0</v>
      </c>
      <c r="G17" s="242">
        <v>0</v>
      </c>
      <c r="H17" s="242">
        <v>0</v>
      </c>
      <c r="I17" s="242">
        <v>0</v>
      </c>
      <c r="J17" s="242">
        <v>0</v>
      </c>
      <c r="K17" s="242">
        <v>0</v>
      </c>
      <c r="L17" s="242">
        <v>0</v>
      </c>
      <c r="M17" s="242">
        <v>0</v>
      </c>
      <c r="N17" s="242">
        <v>0</v>
      </c>
      <c r="O17" s="242">
        <v>0</v>
      </c>
      <c r="P17" s="242">
        <v>0</v>
      </c>
      <c r="Q17" s="242">
        <v>0</v>
      </c>
      <c r="R17" s="242">
        <v>0</v>
      </c>
      <c r="S17" s="242">
        <v>1791518773.96</v>
      </c>
      <c r="T17" s="242">
        <v>0</v>
      </c>
      <c r="U17" s="242">
        <v>0</v>
      </c>
      <c r="V17" s="242">
        <v>138504227.31</v>
      </c>
      <c r="W17" s="242">
        <v>0</v>
      </c>
      <c r="X17" s="242">
        <v>0</v>
      </c>
      <c r="Y17" s="242">
        <v>0</v>
      </c>
      <c r="Z17" s="242">
        <v>0</v>
      </c>
      <c r="AA17" s="242">
        <v>0</v>
      </c>
      <c r="AB17" s="242">
        <v>0</v>
      </c>
      <c r="AC17" s="242">
        <v>1930023001.27</v>
      </c>
      <c r="AD17" s="244">
        <v>1930023001.27</v>
      </c>
    </row>
    <row r="18" spans="2:30">
      <c r="B18" s="243">
        <v>6.1</v>
      </c>
      <c r="C18" s="241" t="s">
        <v>602</v>
      </c>
      <c r="D18" s="242">
        <v>0</v>
      </c>
      <c r="E18" s="242">
        <v>0</v>
      </c>
      <c r="F18" s="242">
        <v>0</v>
      </c>
      <c r="G18" s="242">
        <v>0</v>
      </c>
      <c r="H18" s="242">
        <v>0</v>
      </c>
      <c r="I18" s="242">
        <v>0</v>
      </c>
      <c r="J18" s="242">
        <v>0</v>
      </c>
      <c r="K18" s="242">
        <v>0</v>
      </c>
      <c r="L18" s="242">
        <v>0</v>
      </c>
      <c r="M18" s="242">
        <v>0</v>
      </c>
      <c r="N18" s="242">
        <v>0</v>
      </c>
      <c r="O18" s="242">
        <v>0</v>
      </c>
      <c r="P18" s="242">
        <v>0</v>
      </c>
      <c r="Q18" s="242">
        <v>0</v>
      </c>
      <c r="R18" s="242">
        <v>0</v>
      </c>
      <c r="S18" s="242">
        <v>0</v>
      </c>
      <c r="T18" s="242">
        <v>0</v>
      </c>
      <c r="U18" s="242">
        <v>0</v>
      </c>
      <c r="V18" s="242">
        <v>138504227.31</v>
      </c>
      <c r="W18" s="242">
        <v>0</v>
      </c>
      <c r="X18" s="242">
        <v>0</v>
      </c>
      <c r="Y18" s="242">
        <v>0</v>
      </c>
      <c r="Z18" s="242">
        <v>0</v>
      </c>
      <c r="AA18" s="242">
        <v>0</v>
      </c>
      <c r="AB18" s="242">
        <v>0</v>
      </c>
      <c r="AC18" s="242">
        <v>138504227.31</v>
      </c>
      <c r="AD18" s="244">
        <v>138504227.31</v>
      </c>
    </row>
    <row r="19" spans="2:30">
      <c r="B19" s="243">
        <v>7</v>
      </c>
      <c r="C19" s="241" t="s">
        <v>603</v>
      </c>
      <c r="D19" s="242">
        <v>0</v>
      </c>
      <c r="E19" s="242">
        <v>0</v>
      </c>
      <c r="F19" s="242">
        <v>0</v>
      </c>
      <c r="G19" s="242">
        <v>0</v>
      </c>
      <c r="H19" s="242">
        <v>0</v>
      </c>
      <c r="I19" s="242">
        <v>0</v>
      </c>
      <c r="J19" s="242">
        <v>0</v>
      </c>
      <c r="K19" s="242">
        <v>0</v>
      </c>
      <c r="L19" s="242">
        <v>0</v>
      </c>
      <c r="M19" s="242">
        <v>0</v>
      </c>
      <c r="N19" s="242">
        <v>0</v>
      </c>
      <c r="O19" s="242">
        <v>0</v>
      </c>
      <c r="P19" s="242">
        <v>0</v>
      </c>
      <c r="Q19" s="242">
        <v>0</v>
      </c>
      <c r="R19" s="242">
        <v>0</v>
      </c>
      <c r="S19" s="242">
        <v>29016282.780000001</v>
      </c>
      <c r="T19" s="242">
        <v>0</v>
      </c>
      <c r="U19" s="242">
        <v>0</v>
      </c>
      <c r="V19" s="242">
        <v>0</v>
      </c>
      <c r="W19" s="242">
        <v>0</v>
      </c>
      <c r="X19" s="242">
        <v>0</v>
      </c>
      <c r="Y19" s="242">
        <v>0</v>
      </c>
      <c r="Z19" s="242">
        <v>0</v>
      </c>
      <c r="AA19" s="242">
        <v>0</v>
      </c>
      <c r="AB19" s="242">
        <v>0</v>
      </c>
      <c r="AC19" s="242">
        <v>29016282.780000001</v>
      </c>
      <c r="AD19" s="244">
        <v>29016282.780000001</v>
      </c>
    </row>
    <row r="20" spans="2:30">
      <c r="B20" s="243" t="s">
        <v>604</v>
      </c>
      <c r="C20" s="241" t="s">
        <v>605</v>
      </c>
      <c r="D20" s="242">
        <v>0</v>
      </c>
      <c r="E20" s="242">
        <v>0</v>
      </c>
      <c r="F20" s="242">
        <v>0</v>
      </c>
      <c r="G20" s="242">
        <v>0</v>
      </c>
      <c r="H20" s="242">
        <v>0</v>
      </c>
      <c r="I20" s="242">
        <v>0</v>
      </c>
      <c r="J20" s="242">
        <v>0</v>
      </c>
      <c r="K20" s="242">
        <v>0</v>
      </c>
      <c r="L20" s="242">
        <v>0</v>
      </c>
      <c r="M20" s="242">
        <v>0</v>
      </c>
      <c r="N20" s="242">
        <v>0</v>
      </c>
      <c r="O20" s="242">
        <v>0</v>
      </c>
      <c r="P20" s="242">
        <v>0</v>
      </c>
      <c r="Q20" s="242">
        <v>0</v>
      </c>
      <c r="R20" s="242">
        <v>0</v>
      </c>
      <c r="S20" s="242"/>
      <c r="T20" s="242">
        <v>0</v>
      </c>
      <c r="U20" s="242">
        <v>0</v>
      </c>
      <c r="V20" s="242">
        <v>0</v>
      </c>
      <c r="W20" s="242">
        <v>0</v>
      </c>
      <c r="X20" s="242">
        <v>0</v>
      </c>
      <c r="Y20" s="242">
        <v>0</v>
      </c>
      <c r="Z20" s="242">
        <v>0</v>
      </c>
      <c r="AA20" s="242">
        <v>0</v>
      </c>
      <c r="AB20" s="242">
        <v>0</v>
      </c>
      <c r="AC20" s="242">
        <v>0</v>
      </c>
      <c r="AD20" s="244">
        <v>0</v>
      </c>
    </row>
    <row r="21" spans="2:30">
      <c r="B21" s="243" t="s">
        <v>606</v>
      </c>
      <c r="C21" s="241" t="s">
        <v>607</v>
      </c>
      <c r="D21" s="242">
        <v>0</v>
      </c>
      <c r="E21" s="242">
        <v>0</v>
      </c>
      <c r="F21" s="242">
        <v>0</v>
      </c>
      <c r="G21" s="242">
        <v>0</v>
      </c>
      <c r="H21" s="242">
        <v>0</v>
      </c>
      <c r="I21" s="242">
        <v>0</v>
      </c>
      <c r="J21" s="242">
        <v>0</v>
      </c>
      <c r="K21" s="242">
        <v>0</v>
      </c>
      <c r="L21" s="242">
        <v>0</v>
      </c>
      <c r="M21" s="242">
        <v>0</v>
      </c>
      <c r="N21" s="242">
        <v>0</v>
      </c>
      <c r="O21" s="242">
        <v>0</v>
      </c>
      <c r="P21" s="242">
        <v>0</v>
      </c>
      <c r="Q21" s="242">
        <v>0</v>
      </c>
      <c r="R21" s="242">
        <v>0</v>
      </c>
      <c r="S21" s="242">
        <v>29016282.780000001</v>
      </c>
      <c r="T21" s="242">
        <v>0</v>
      </c>
      <c r="U21" s="242">
        <v>0</v>
      </c>
      <c r="V21" s="242">
        <v>0</v>
      </c>
      <c r="W21" s="242">
        <v>0</v>
      </c>
      <c r="X21" s="242">
        <v>0</v>
      </c>
      <c r="Y21" s="242">
        <v>0</v>
      </c>
      <c r="Z21" s="242">
        <v>0</v>
      </c>
      <c r="AA21" s="242">
        <v>0</v>
      </c>
      <c r="AB21" s="242">
        <v>0</v>
      </c>
      <c r="AC21" s="242">
        <v>29016282.780000001</v>
      </c>
      <c r="AD21" s="244">
        <v>29016282.780000001</v>
      </c>
    </row>
    <row r="22" spans="2:30">
      <c r="B22" s="243">
        <v>8</v>
      </c>
      <c r="C22" s="241" t="s">
        <v>376</v>
      </c>
      <c r="D22" s="242">
        <v>0</v>
      </c>
      <c r="E22" s="242">
        <v>0</v>
      </c>
      <c r="F22" s="242">
        <v>0</v>
      </c>
      <c r="G22" s="242">
        <v>0</v>
      </c>
      <c r="H22" s="242">
        <v>0</v>
      </c>
      <c r="I22" s="242">
        <v>0</v>
      </c>
      <c r="J22" s="242">
        <v>0</v>
      </c>
      <c r="K22" s="242">
        <v>0</v>
      </c>
      <c r="L22" s="242">
        <v>0</v>
      </c>
      <c r="M22" s="242">
        <v>0</v>
      </c>
      <c r="N22" s="242">
        <v>0</v>
      </c>
      <c r="O22" s="242">
        <v>0</v>
      </c>
      <c r="P22" s="242">
        <v>2043635845</v>
      </c>
      <c r="Q22" s="242">
        <v>0</v>
      </c>
      <c r="R22" s="242">
        <v>0</v>
      </c>
      <c r="S22" s="242">
        <v>882615</v>
      </c>
      <c r="T22" s="242">
        <v>0</v>
      </c>
      <c r="U22" s="242">
        <v>0</v>
      </c>
      <c r="V22" s="242">
        <v>0</v>
      </c>
      <c r="W22" s="242">
        <v>455912.93</v>
      </c>
      <c r="X22" s="242">
        <v>0</v>
      </c>
      <c r="Y22" s="242">
        <v>0</v>
      </c>
      <c r="Z22" s="242">
        <v>0</v>
      </c>
      <c r="AA22" s="242">
        <v>0</v>
      </c>
      <c r="AB22" s="242">
        <v>132837.79</v>
      </c>
      <c r="AC22" s="242">
        <v>2045107210.72</v>
      </c>
      <c r="AD22" s="244">
        <v>2045107210.72</v>
      </c>
    </row>
    <row r="23" spans="2:30">
      <c r="B23" s="243">
        <v>9</v>
      </c>
      <c r="C23" s="241" t="s">
        <v>608</v>
      </c>
      <c r="D23" s="242">
        <v>1830.12</v>
      </c>
      <c r="E23" s="242">
        <v>0</v>
      </c>
      <c r="F23" s="242">
        <v>0</v>
      </c>
      <c r="G23" s="242">
        <v>0</v>
      </c>
      <c r="H23" s="242">
        <v>1395977324.4400001</v>
      </c>
      <c r="I23" s="242">
        <v>0</v>
      </c>
      <c r="J23" s="242">
        <v>0</v>
      </c>
      <c r="K23" s="242">
        <v>0</v>
      </c>
      <c r="L23" s="242">
        <v>0</v>
      </c>
      <c r="M23" s="242">
        <v>288458.42</v>
      </c>
      <c r="N23" s="242">
        <v>409934661.47000003</v>
      </c>
      <c r="O23" s="242">
        <v>0</v>
      </c>
      <c r="P23" s="242">
        <v>734381879.22000003</v>
      </c>
      <c r="Q23" s="242">
        <v>0</v>
      </c>
      <c r="R23" s="242">
        <v>2180619.2000000002</v>
      </c>
      <c r="S23" s="242">
        <v>418455498.56999999</v>
      </c>
      <c r="T23" s="242">
        <v>0</v>
      </c>
      <c r="U23" s="242">
        <v>453858.91</v>
      </c>
      <c r="V23" s="242">
        <v>47275683.390000001</v>
      </c>
      <c r="W23" s="242">
        <v>183246077.44999999</v>
      </c>
      <c r="X23" s="242">
        <v>0</v>
      </c>
      <c r="Y23" s="242">
        <v>0</v>
      </c>
      <c r="Z23" s="242">
        <v>0</v>
      </c>
      <c r="AA23" s="242">
        <v>0</v>
      </c>
      <c r="AB23" s="242">
        <v>11005606.27</v>
      </c>
      <c r="AC23" s="242">
        <v>3203201497.4599996</v>
      </c>
      <c r="AD23" s="244">
        <v>3203201497.4599996</v>
      </c>
    </row>
    <row r="24" spans="2:30">
      <c r="B24" s="243" t="s">
        <v>609</v>
      </c>
      <c r="C24" s="241" t="s">
        <v>610</v>
      </c>
      <c r="D24" s="242">
        <v>0</v>
      </c>
      <c r="E24" s="242">
        <v>0</v>
      </c>
      <c r="F24" s="242">
        <v>0</v>
      </c>
      <c r="G24" s="242">
        <v>0</v>
      </c>
      <c r="H24" s="242">
        <v>0</v>
      </c>
      <c r="I24" s="242">
        <v>0</v>
      </c>
      <c r="J24" s="242">
        <v>0</v>
      </c>
      <c r="K24" s="242">
        <v>0</v>
      </c>
      <c r="L24" s="242">
        <v>0</v>
      </c>
      <c r="M24" s="242">
        <v>0</v>
      </c>
      <c r="N24" s="242">
        <v>0</v>
      </c>
      <c r="O24" s="242">
        <v>0</v>
      </c>
      <c r="P24" s="242">
        <v>0</v>
      </c>
      <c r="Q24" s="242">
        <v>0</v>
      </c>
      <c r="R24" s="242">
        <v>0</v>
      </c>
      <c r="S24" s="242">
        <v>0</v>
      </c>
      <c r="T24" s="242">
        <v>0</v>
      </c>
      <c r="U24" s="242">
        <v>0</v>
      </c>
      <c r="V24" s="242">
        <v>0</v>
      </c>
      <c r="W24" s="242">
        <v>0</v>
      </c>
      <c r="X24" s="242">
        <v>0</v>
      </c>
      <c r="Y24" s="242">
        <v>0</v>
      </c>
      <c r="Z24" s="242">
        <v>0</v>
      </c>
      <c r="AA24" s="242">
        <v>0</v>
      </c>
      <c r="AB24" s="242">
        <v>0</v>
      </c>
      <c r="AC24" s="242">
        <v>0</v>
      </c>
      <c r="AD24" s="244">
        <v>0</v>
      </c>
    </row>
    <row r="25" spans="2:30">
      <c r="B25" s="243" t="s">
        <v>611</v>
      </c>
      <c r="C25" s="241" t="s">
        <v>612</v>
      </c>
      <c r="D25" s="242">
        <v>0</v>
      </c>
      <c r="E25" s="242">
        <v>0</v>
      </c>
      <c r="F25" s="242">
        <v>0</v>
      </c>
      <c r="G25" s="242">
        <v>0</v>
      </c>
      <c r="H25" s="242">
        <v>0</v>
      </c>
      <c r="I25" s="242">
        <v>0</v>
      </c>
      <c r="J25" s="242">
        <v>0</v>
      </c>
      <c r="K25" s="242">
        <v>0</v>
      </c>
      <c r="L25" s="242">
        <v>0</v>
      </c>
      <c r="M25" s="242">
        <v>0</v>
      </c>
      <c r="N25" s="242">
        <v>0</v>
      </c>
      <c r="O25" s="242">
        <v>0</v>
      </c>
      <c r="P25" s="242">
        <v>0</v>
      </c>
      <c r="Q25" s="242">
        <v>0</v>
      </c>
      <c r="R25" s="242">
        <v>0</v>
      </c>
      <c r="S25" s="242">
        <v>0</v>
      </c>
      <c r="T25" s="242">
        <v>0</v>
      </c>
      <c r="U25" s="242">
        <v>0</v>
      </c>
      <c r="V25" s="242">
        <v>0</v>
      </c>
      <c r="W25" s="242">
        <v>0</v>
      </c>
      <c r="X25" s="242">
        <v>0</v>
      </c>
      <c r="Y25" s="242">
        <v>0</v>
      </c>
      <c r="Z25" s="242">
        <v>0</v>
      </c>
      <c r="AA25" s="242">
        <v>0</v>
      </c>
      <c r="AB25" s="242">
        <v>0</v>
      </c>
      <c r="AC25" s="242">
        <v>0</v>
      </c>
      <c r="AD25" s="244">
        <v>0</v>
      </c>
    </row>
    <row r="26" spans="2:30">
      <c r="B26" s="243" t="s">
        <v>613</v>
      </c>
      <c r="C26" s="241" t="s">
        <v>614</v>
      </c>
      <c r="D26" s="242">
        <v>0</v>
      </c>
      <c r="E26" s="242">
        <v>0</v>
      </c>
      <c r="F26" s="242">
        <v>0</v>
      </c>
      <c r="G26" s="242">
        <v>0</v>
      </c>
      <c r="H26" s="242">
        <v>1395452716.6800001</v>
      </c>
      <c r="I26" s="242">
        <v>0</v>
      </c>
      <c r="J26" s="242">
        <v>0</v>
      </c>
      <c r="K26" s="242">
        <v>0</v>
      </c>
      <c r="L26" s="242">
        <v>0</v>
      </c>
      <c r="M26" s="242">
        <v>0</v>
      </c>
      <c r="N26" s="242">
        <v>0</v>
      </c>
      <c r="O26" s="242">
        <v>0</v>
      </c>
      <c r="P26" s="242">
        <v>0</v>
      </c>
      <c r="Q26" s="242">
        <v>0</v>
      </c>
      <c r="R26" s="242">
        <v>0</v>
      </c>
      <c r="S26" s="242">
        <v>0</v>
      </c>
      <c r="T26" s="242">
        <v>0</v>
      </c>
      <c r="U26" s="242">
        <v>0</v>
      </c>
      <c r="V26" s="242">
        <v>0</v>
      </c>
      <c r="W26" s="242">
        <v>0</v>
      </c>
      <c r="X26" s="242">
        <v>0</v>
      </c>
      <c r="Y26" s="242">
        <v>0</v>
      </c>
      <c r="Z26" s="242">
        <v>0</v>
      </c>
      <c r="AA26" s="242">
        <v>0</v>
      </c>
      <c r="AB26" s="242">
        <v>0</v>
      </c>
      <c r="AC26" s="242">
        <v>1395452716.6800001</v>
      </c>
      <c r="AD26" s="244">
        <v>1395452716.6800001</v>
      </c>
    </row>
    <row r="27" spans="2:30">
      <c r="B27" s="243" t="s">
        <v>615</v>
      </c>
      <c r="C27" s="241" t="s">
        <v>616</v>
      </c>
      <c r="D27" s="242">
        <v>614.16</v>
      </c>
      <c r="E27" s="242">
        <v>0</v>
      </c>
      <c r="F27" s="242">
        <v>0</v>
      </c>
      <c r="G27" s="242">
        <v>0</v>
      </c>
      <c r="H27" s="242">
        <v>3013.86</v>
      </c>
      <c r="I27" s="242">
        <v>0</v>
      </c>
      <c r="J27" s="242">
        <v>0</v>
      </c>
      <c r="K27" s="242">
        <v>0</v>
      </c>
      <c r="L27" s="242">
        <v>0</v>
      </c>
      <c r="M27" s="242">
        <v>0</v>
      </c>
      <c r="N27" s="242">
        <v>0</v>
      </c>
      <c r="O27" s="242">
        <v>0</v>
      </c>
      <c r="P27" s="242">
        <v>717751597.85000002</v>
      </c>
      <c r="Q27" s="242">
        <v>0</v>
      </c>
      <c r="R27" s="242">
        <v>0</v>
      </c>
      <c r="S27" s="242">
        <v>43293343.060000002</v>
      </c>
      <c r="T27" s="242">
        <v>0</v>
      </c>
      <c r="U27" s="242">
        <v>0</v>
      </c>
      <c r="V27" s="242">
        <v>1937012.82</v>
      </c>
      <c r="W27" s="242">
        <v>4425560.8499999996</v>
      </c>
      <c r="X27" s="242">
        <v>0</v>
      </c>
      <c r="Y27" s="242">
        <v>0</v>
      </c>
      <c r="Z27" s="242">
        <v>0</v>
      </c>
      <c r="AA27" s="242">
        <v>0</v>
      </c>
      <c r="AB27" s="242">
        <v>1012547.61</v>
      </c>
      <c r="AC27" s="242">
        <v>768423690.21000016</v>
      </c>
      <c r="AD27" s="244">
        <v>768423690.21000016</v>
      </c>
    </row>
    <row r="28" spans="2:30">
      <c r="B28" s="243">
        <v>9.1999999999999993</v>
      </c>
      <c r="C28" s="241" t="s">
        <v>617</v>
      </c>
      <c r="D28" s="242">
        <v>0</v>
      </c>
      <c r="E28" s="242">
        <v>0</v>
      </c>
      <c r="F28" s="242">
        <v>0</v>
      </c>
      <c r="G28" s="242">
        <v>0</v>
      </c>
      <c r="H28" s="242">
        <v>0</v>
      </c>
      <c r="I28" s="242">
        <v>0</v>
      </c>
      <c r="J28" s="242">
        <v>0</v>
      </c>
      <c r="K28" s="242">
        <v>0</v>
      </c>
      <c r="L28" s="242">
        <v>0</v>
      </c>
      <c r="M28" s="242">
        <v>0</v>
      </c>
      <c r="N28" s="242">
        <v>0</v>
      </c>
      <c r="O28" s="242">
        <v>0</v>
      </c>
      <c r="P28" s="242">
        <v>0</v>
      </c>
      <c r="Q28" s="242">
        <v>0</v>
      </c>
      <c r="R28" s="242">
        <v>0</v>
      </c>
      <c r="S28" s="242">
        <v>0</v>
      </c>
      <c r="T28" s="242">
        <v>0</v>
      </c>
      <c r="U28" s="242">
        <v>0</v>
      </c>
      <c r="V28" s="242">
        <v>0</v>
      </c>
      <c r="W28" s="242">
        <v>0</v>
      </c>
      <c r="X28" s="242">
        <v>0</v>
      </c>
      <c r="Y28" s="242">
        <v>0</v>
      </c>
      <c r="Z28" s="242">
        <v>0</v>
      </c>
      <c r="AA28" s="242">
        <v>0</v>
      </c>
      <c r="AB28" s="242">
        <v>0</v>
      </c>
      <c r="AC28" s="242">
        <v>0</v>
      </c>
      <c r="AD28" s="244">
        <v>0</v>
      </c>
    </row>
    <row r="29" spans="2:30">
      <c r="B29" s="243">
        <v>9.3000000000000007</v>
      </c>
      <c r="C29" s="241" t="s">
        <v>618</v>
      </c>
      <c r="D29" s="242">
        <v>0</v>
      </c>
      <c r="E29" s="242">
        <v>0</v>
      </c>
      <c r="F29" s="242">
        <v>0</v>
      </c>
      <c r="G29" s="242">
        <v>0</v>
      </c>
      <c r="H29" s="242">
        <v>0</v>
      </c>
      <c r="I29" s="242">
        <v>0</v>
      </c>
      <c r="J29" s="242">
        <v>0</v>
      </c>
      <c r="K29" s="242">
        <v>0</v>
      </c>
      <c r="L29" s="242">
        <v>0</v>
      </c>
      <c r="M29" s="242">
        <v>0</v>
      </c>
      <c r="N29" s="242">
        <v>0</v>
      </c>
      <c r="O29" s="242">
        <v>0</v>
      </c>
      <c r="P29" s="242">
        <v>0</v>
      </c>
      <c r="Q29" s="242">
        <v>0</v>
      </c>
      <c r="R29" s="242">
        <v>0</v>
      </c>
      <c r="S29" s="242">
        <v>0</v>
      </c>
      <c r="T29" s="242">
        <v>0</v>
      </c>
      <c r="U29" s="242">
        <v>0</v>
      </c>
      <c r="V29" s="242">
        <v>0</v>
      </c>
      <c r="W29" s="242">
        <v>0</v>
      </c>
      <c r="X29" s="242">
        <v>0</v>
      </c>
      <c r="Y29" s="242">
        <v>0</v>
      </c>
      <c r="Z29" s="242">
        <v>0</v>
      </c>
      <c r="AA29" s="242">
        <v>0</v>
      </c>
      <c r="AB29" s="242">
        <v>0</v>
      </c>
      <c r="AC29" s="242">
        <v>0</v>
      </c>
      <c r="AD29" s="244">
        <v>0</v>
      </c>
    </row>
    <row r="30" spans="2:30">
      <c r="B30" s="243" t="s">
        <v>619</v>
      </c>
      <c r="C30" s="241" t="s">
        <v>620</v>
      </c>
      <c r="D30" s="242">
        <v>0</v>
      </c>
      <c r="E30" s="242">
        <v>0</v>
      </c>
      <c r="F30" s="242">
        <v>0</v>
      </c>
      <c r="G30" s="242">
        <v>0</v>
      </c>
      <c r="H30" s="242">
        <v>0</v>
      </c>
      <c r="I30" s="242">
        <v>0</v>
      </c>
      <c r="J30" s="242">
        <v>0</v>
      </c>
      <c r="K30" s="242">
        <v>0</v>
      </c>
      <c r="L30" s="242">
        <v>0</v>
      </c>
      <c r="M30" s="242">
        <v>0</v>
      </c>
      <c r="N30" s="242">
        <v>0</v>
      </c>
      <c r="O30" s="242">
        <v>0</v>
      </c>
      <c r="P30" s="242">
        <v>0</v>
      </c>
      <c r="Q30" s="242">
        <v>0</v>
      </c>
      <c r="R30" s="242">
        <v>0</v>
      </c>
      <c r="S30" s="242">
        <v>0</v>
      </c>
      <c r="T30" s="242">
        <v>0</v>
      </c>
      <c r="U30" s="242">
        <v>0</v>
      </c>
      <c r="V30" s="242">
        <v>0</v>
      </c>
      <c r="W30" s="242">
        <v>0</v>
      </c>
      <c r="X30" s="242">
        <v>0</v>
      </c>
      <c r="Y30" s="242">
        <v>0</v>
      </c>
      <c r="Z30" s="242">
        <v>0</v>
      </c>
      <c r="AA30" s="242">
        <v>0</v>
      </c>
      <c r="AB30" s="242">
        <v>0</v>
      </c>
      <c r="AC30" s="242">
        <v>0</v>
      </c>
      <c r="AD30" s="244">
        <v>0</v>
      </c>
    </row>
    <row r="31" spans="2:30">
      <c r="B31" s="243" t="s">
        <v>621</v>
      </c>
      <c r="C31" s="241" t="s">
        <v>622</v>
      </c>
      <c r="D31" s="242">
        <v>0</v>
      </c>
      <c r="E31" s="242">
        <v>0</v>
      </c>
      <c r="F31" s="242">
        <v>0</v>
      </c>
      <c r="G31" s="242">
        <v>0</v>
      </c>
      <c r="H31" s="242">
        <v>0</v>
      </c>
      <c r="I31" s="242">
        <v>0</v>
      </c>
      <c r="J31" s="242">
        <v>0</v>
      </c>
      <c r="K31" s="242">
        <v>0</v>
      </c>
      <c r="L31" s="242">
        <v>0</v>
      </c>
      <c r="M31" s="242">
        <v>0</v>
      </c>
      <c r="N31" s="242">
        <v>409934661.47000003</v>
      </c>
      <c r="O31" s="242">
        <v>0</v>
      </c>
      <c r="P31" s="242">
        <v>0</v>
      </c>
      <c r="Q31" s="242">
        <v>0</v>
      </c>
      <c r="R31" s="242">
        <v>0</v>
      </c>
      <c r="S31" s="242">
        <v>0</v>
      </c>
      <c r="T31" s="242">
        <v>0</v>
      </c>
      <c r="U31" s="242">
        <v>0</v>
      </c>
      <c r="V31" s="242">
        <v>0</v>
      </c>
      <c r="W31" s="242">
        <v>0</v>
      </c>
      <c r="X31" s="242">
        <v>0</v>
      </c>
      <c r="Y31" s="242">
        <v>0</v>
      </c>
      <c r="Z31" s="242">
        <v>0</v>
      </c>
      <c r="AA31" s="242">
        <v>0</v>
      </c>
      <c r="AB31" s="242">
        <v>0</v>
      </c>
      <c r="AC31" s="242">
        <v>409934661.47000003</v>
      </c>
      <c r="AD31" s="244">
        <v>409934661.47000003</v>
      </c>
    </row>
    <row r="32" spans="2:30">
      <c r="B32" s="243" t="s">
        <v>623</v>
      </c>
      <c r="C32" s="241" t="s">
        <v>624</v>
      </c>
      <c r="D32" s="242">
        <v>1215.96</v>
      </c>
      <c r="E32" s="242">
        <v>0</v>
      </c>
      <c r="F32" s="242">
        <v>0</v>
      </c>
      <c r="G32" s="242">
        <v>0</v>
      </c>
      <c r="H32" s="242">
        <v>521593.9</v>
      </c>
      <c r="I32" s="242">
        <v>0</v>
      </c>
      <c r="J32" s="242">
        <v>0</v>
      </c>
      <c r="K32" s="242">
        <v>0</v>
      </c>
      <c r="L32" s="242">
        <v>0</v>
      </c>
      <c r="M32" s="242">
        <v>288445.05</v>
      </c>
      <c r="N32" s="242">
        <v>0</v>
      </c>
      <c r="O32" s="242">
        <v>0</v>
      </c>
      <c r="P32" s="242">
        <v>16630281.369999999</v>
      </c>
      <c r="Q32" s="242">
        <v>0</v>
      </c>
      <c r="R32" s="242">
        <v>0</v>
      </c>
      <c r="S32" s="242">
        <v>375162155.50999999</v>
      </c>
      <c r="T32" s="242">
        <v>0</v>
      </c>
      <c r="U32" s="242">
        <v>0</v>
      </c>
      <c r="V32" s="242">
        <v>45338670.57</v>
      </c>
      <c r="W32" s="242">
        <v>775189.38</v>
      </c>
      <c r="X32" s="242">
        <v>0</v>
      </c>
      <c r="Y32" s="242">
        <v>0</v>
      </c>
      <c r="Z32" s="242">
        <v>0</v>
      </c>
      <c r="AA32" s="242">
        <v>0</v>
      </c>
      <c r="AB32" s="242">
        <v>25659.58</v>
      </c>
      <c r="AC32" s="242">
        <v>438743211.31999993</v>
      </c>
      <c r="AD32" s="244">
        <v>438743211.31999993</v>
      </c>
    </row>
    <row r="33" spans="2:30">
      <c r="B33" s="243">
        <v>9.4</v>
      </c>
      <c r="C33" s="241" t="s">
        <v>625</v>
      </c>
      <c r="D33" s="242">
        <v>0</v>
      </c>
      <c r="E33" s="242">
        <v>0</v>
      </c>
      <c r="F33" s="242">
        <v>0</v>
      </c>
      <c r="G33" s="242">
        <v>0</v>
      </c>
      <c r="H33" s="242">
        <v>0</v>
      </c>
      <c r="I33" s="242">
        <v>0</v>
      </c>
      <c r="J33" s="242">
        <v>0</v>
      </c>
      <c r="K33" s="242">
        <v>0</v>
      </c>
      <c r="L33" s="242">
        <v>0</v>
      </c>
      <c r="M33" s="242">
        <v>0</v>
      </c>
      <c r="N33" s="242">
        <v>0</v>
      </c>
      <c r="O33" s="242">
        <v>0</v>
      </c>
      <c r="P33" s="242">
        <v>0</v>
      </c>
      <c r="Q33" s="242">
        <v>0</v>
      </c>
      <c r="R33" s="242">
        <v>2180619.2000000002</v>
      </c>
      <c r="S33" s="242">
        <v>0</v>
      </c>
      <c r="T33" s="242">
        <v>0</v>
      </c>
      <c r="U33" s="242">
        <v>453858.91</v>
      </c>
      <c r="V33" s="242">
        <v>0</v>
      </c>
      <c r="W33" s="242">
        <v>0</v>
      </c>
      <c r="X33" s="242">
        <v>0</v>
      </c>
      <c r="Y33" s="242">
        <v>0</v>
      </c>
      <c r="Z33" s="242">
        <v>0</v>
      </c>
      <c r="AA33" s="242">
        <v>0</v>
      </c>
      <c r="AB33" s="242">
        <v>9967399.0800000001</v>
      </c>
      <c r="AC33" s="242">
        <v>12601877.190000001</v>
      </c>
      <c r="AD33" s="244">
        <v>12601877.190000001</v>
      </c>
    </row>
    <row r="34" spans="2:30">
      <c r="B34" s="243">
        <v>9.5</v>
      </c>
      <c r="C34" s="241" t="s">
        <v>626</v>
      </c>
      <c r="D34" s="242">
        <v>0</v>
      </c>
      <c r="E34" s="242">
        <v>0</v>
      </c>
      <c r="F34" s="242">
        <v>0</v>
      </c>
      <c r="G34" s="242">
        <v>0</v>
      </c>
      <c r="H34" s="242">
        <v>0</v>
      </c>
      <c r="I34" s="242">
        <v>0</v>
      </c>
      <c r="J34" s="242">
        <v>0</v>
      </c>
      <c r="K34" s="242">
        <v>0</v>
      </c>
      <c r="L34" s="242">
        <v>0</v>
      </c>
      <c r="M34" s="242">
        <v>0</v>
      </c>
      <c r="N34" s="242">
        <v>0</v>
      </c>
      <c r="O34" s="242">
        <v>0</v>
      </c>
      <c r="P34" s="242">
        <v>0</v>
      </c>
      <c r="Q34" s="242">
        <v>0</v>
      </c>
      <c r="R34" s="242">
        <v>0</v>
      </c>
      <c r="S34" s="242">
        <v>0</v>
      </c>
      <c r="T34" s="242">
        <v>0</v>
      </c>
      <c r="U34" s="242">
        <v>0</v>
      </c>
      <c r="V34" s="242">
        <v>0</v>
      </c>
      <c r="W34" s="242">
        <v>178045327.22</v>
      </c>
      <c r="X34" s="242">
        <v>0</v>
      </c>
      <c r="Y34" s="242">
        <v>0</v>
      </c>
      <c r="Z34" s="242">
        <v>0</v>
      </c>
      <c r="AA34" s="242">
        <v>0</v>
      </c>
      <c r="AB34" s="242">
        <v>0</v>
      </c>
      <c r="AC34" s="242">
        <v>178045327.22</v>
      </c>
      <c r="AD34" s="244">
        <v>178045327.22</v>
      </c>
    </row>
    <row r="35" spans="2:30">
      <c r="B35" s="243">
        <v>10</v>
      </c>
      <c r="C35" s="241" t="s">
        <v>379</v>
      </c>
      <c r="D35" s="242">
        <v>0</v>
      </c>
      <c r="E35" s="242">
        <v>0</v>
      </c>
      <c r="F35" s="242">
        <v>0</v>
      </c>
      <c r="G35" s="242">
        <v>0</v>
      </c>
      <c r="H35" s="242">
        <v>0</v>
      </c>
      <c r="I35" s="242">
        <v>0</v>
      </c>
      <c r="J35" s="242">
        <v>0</v>
      </c>
      <c r="K35" s="242">
        <v>0</v>
      </c>
      <c r="L35" s="242">
        <v>0</v>
      </c>
      <c r="M35" s="242">
        <v>0</v>
      </c>
      <c r="N35" s="242">
        <v>0</v>
      </c>
      <c r="O35" s="242">
        <v>0</v>
      </c>
      <c r="P35" s="242">
        <v>0</v>
      </c>
      <c r="Q35" s="242">
        <v>0</v>
      </c>
      <c r="R35" s="242">
        <v>0</v>
      </c>
      <c r="S35" s="242">
        <v>46699602.890000001</v>
      </c>
      <c r="T35" s="242">
        <v>0</v>
      </c>
      <c r="U35" s="242">
        <v>0</v>
      </c>
      <c r="V35" s="242">
        <v>0</v>
      </c>
      <c r="W35" s="242">
        <v>2310455.9</v>
      </c>
      <c r="X35" s="242">
        <v>0</v>
      </c>
      <c r="Y35" s="242">
        <v>0</v>
      </c>
      <c r="Z35" s="242">
        <v>0</v>
      </c>
      <c r="AA35" s="242">
        <v>0</v>
      </c>
      <c r="AB35" s="242">
        <v>0</v>
      </c>
      <c r="AC35" s="242">
        <v>49010058.789999999</v>
      </c>
      <c r="AD35" s="244">
        <v>49010058.789999999</v>
      </c>
    </row>
    <row r="36" spans="2:30">
      <c r="B36" s="243" t="s">
        <v>627</v>
      </c>
      <c r="C36" s="241" t="s">
        <v>628</v>
      </c>
      <c r="D36" s="242">
        <v>0</v>
      </c>
      <c r="E36" s="242">
        <v>0</v>
      </c>
      <c r="F36" s="242">
        <v>0</v>
      </c>
      <c r="G36" s="242">
        <v>0</v>
      </c>
      <c r="H36" s="242">
        <v>0</v>
      </c>
      <c r="I36" s="242">
        <v>0</v>
      </c>
      <c r="J36" s="242">
        <v>0</v>
      </c>
      <c r="K36" s="242">
        <v>0</v>
      </c>
      <c r="L36" s="242">
        <v>0</v>
      </c>
      <c r="M36" s="242">
        <v>0</v>
      </c>
      <c r="N36" s="242">
        <v>0</v>
      </c>
      <c r="O36" s="242">
        <v>0</v>
      </c>
      <c r="P36" s="242">
        <v>0</v>
      </c>
      <c r="Q36" s="242">
        <v>0</v>
      </c>
      <c r="R36" s="242">
        <v>0</v>
      </c>
      <c r="S36" s="242">
        <v>0</v>
      </c>
      <c r="T36" s="242">
        <v>0</v>
      </c>
      <c r="U36" s="242">
        <v>0</v>
      </c>
      <c r="V36" s="242">
        <v>0</v>
      </c>
      <c r="W36" s="242">
        <v>0</v>
      </c>
      <c r="X36" s="242">
        <v>0</v>
      </c>
      <c r="Y36" s="242">
        <v>0</v>
      </c>
      <c r="Z36" s="242">
        <v>0</v>
      </c>
      <c r="AA36" s="242">
        <v>0</v>
      </c>
      <c r="AB36" s="242">
        <v>0</v>
      </c>
      <c r="AC36" s="242">
        <v>0</v>
      </c>
      <c r="AD36" s="244">
        <v>0</v>
      </c>
    </row>
    <row r="37" spans="2:30">
      <c r="B37" s="243" t="s">
        <v>629</v>
      </c>
      <c r="C37" s="241" t="s">
        <v>630</v>
      </c>
      <c r="D37" s="242">
        <v>7078826.1100000003</v>
      </c>
      <c r="E37" s="242">
        <v>0</v>
      </c>
      <c r="F37" s="242">
        <v>0</v>
      </c>
      <c r="G37" s="242">
        <v>1576637.29</v>
      </c>
      <c r="H37" s="242">
        <v>1233049.06</v>
      </c>
      <c r="I37" s="242">
        <v>509044.46</v>
      </c>
      <c r="J37" s="242">
        <v>0</v>
      </c>
      <c r="K37" s="242">
        <v>117714.6</v>
      </c>
      <c r="L37" s="242">
        <v>0</v>
      </c>
      <c r="M37" s="242">
        <v>48648.68</v>
      </c>
      <c r="N37" s="242">
        <v>0</v>
      </c>
      <c r="O37" s="242">
        <v>0</v>
      </c>
      <c r="P37" s="242">
        <v>0</v>
      </c>
      <c r="Q37" s="242">
        <v>0</v>
      </c>
      <c r="R37" s="242">
        <v>0</v>
      </c>
      <c r="S37" s="242">
        <v>5046713.47</v>
      </c>
      <c r="T37" s="242">
        <v>0</v>
      </c>
      <c r="U37" s="242">
        <v>0</v>
      </c>
      <c r="V37" s="242">
        <v>0</v>
      </c>
      <c r="W37" s="242">
        <v>0</v>
      </c>
      <c r="X37" s="242">
        <v>0</v>
      </c>
      <c r="Y37" s="242">
        <v>0</v>
      </c>
      <c r="Z37" s="242">
        <v>0</v>
      </c>
      <c r="AA37" s="242">
        <v>1432954.12</v>
      </c>
      <c r="AB37" s="242">
        <v>0</v>
      </c>
      <c r="AC37" s="242">
        <v>17043587.790000003</v>
      </c>
      <c r="AD37" s="244">
        <v>17043587.790000003</v>
      </c>
    </row>
    <row r="38" spans="2:30">
      <c r="B38" s="243" t="s">
        <v>631</v>
      </c>
      <c r="C38" s="241" t="s">
        <v>574</v>
      </c>
      <c r="D38" s="242">
        <v>187058895.84999999</v>
      </c>
      <c r="E38" s="242">
        <v>0</v>
      </c>
      <c r="F38" s="242">
        <v>0</v>
      </c>
      <c r="G38" s="242">
        <v>147742.54999999999</v>
      </c>
      <c r="H38" s="242">
        <v>0</v>
      </c>
      <c r="I38" s="242">
        <v>0</v>
      </c>
      <c r="J38" s="242">
        <v>0</v>
      </c>
      <c r="K38" s="242">
        <v>0</v>
      </c>
      <c r="L38" s="242">
        <v>0</v>
      </c>
      <c r="M38" s="242">
        <v>0</v>
      </c>
      <c r="N38" s="242">
        <v>0</v>
      </c>
      <c r="O38" s="242">
        <v>0</v>
      </c>
      <c r="P38" s="242">
        <v>0</v>
      </c>
      <c r="Q38" s="242">
        <v>0</v>
      </c>
      <c r="R38" s="242">
        <v>0</v>
      </c>
      <c r="S38" s="242">
        <v>214377309.16</v>
      </c>
      <c r="T38" s="242">
        <v>0</v>
      </c>
      <c r="U38" s="242">
        <v>0</v>
      </c>
      <c r="V38" s="242">
        <v>0</v>
      </c>
      <c r="W38" s="242">
        <v>0</v>
      </c>
      <c r="X38" s="242">
        <v>0</v>
      </c>
      <c r="Y38" s="242">
        <v>0</v>
      </c>
      <c r="Z38" s="242">
        <v>0</v>
      </c>
      <c r="AA38" s="242">
        <v>0</v>
      </c>
      <c r="AB38" s="242">
        <v>0</v>
      </c>
      <c r="AC38" s="242">
        <v>401583947.56</v>
      </c>
      <c r="AD38" s="244">
        <v>401583947.56</v>
      </c>
    </row>
    <row r="39" spans="2:30">
      <c r="B39" s="243">
        <v>11</v>
      </c>
      <c r="C39" s="241" t="s">
        <v>86</v>
      </c>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4"/>
    </row>
    <row r="40" spans="2:30" s="171" customFormat="1" ht="13.5" thickBot="1">
      <c r="B40" s="245" t="s">
        <v>632</v>
      </c>
      <c r="C40" s="246" t="s">
        <v>582</v>
      </c>
      <c r="D40" s="247">
        <v>2764238812.4299998</v>
      </c>
      <c r="E40" s="247">
        <v>0</v>
      </c>
      <c r="F40" s="247">
        <v>0</v>
      </c>
      <c r="G40" s="247">
        <v>41712295.019999996</v>
      </c>
      <c r="H40" s="247">
        <v>1611905388.8800001</v>
      </c>
      <c r="I40" s="247">
        <v>100163169.47</v>
      </c>
      <c r="J40" s="247">
        <v>0</v>
      </c>
      <c r="K40" s="247">
        <v>5601736.46</v>
      </c>
      <c r="L40" s="247">
        <v>0</v>
      </c>
      <c r="M40" s="247">
        <v>13250953.859999999</v>
      </c>
      <c r="N40" s="247">
        <v>409934661.47000003</v>
      </c>
      <c r="O40" s="247">
        <v>0</v>
      </c>
      <c r="P40" s="247">
        <v>2778017724.2200003</v>
      </c>
      <c r="Q40" s="247">
        <v>0</v>
      </c>
      <c r="R40" s="247">
        <v>2180619.2000000002</v>
      </c>
      <c r="S40" s="247">
        <v>2506005578.8899994</v>
      </c>
      <c r="T40" s="247">
        <v>0</v>
      </c>
      <c r="U40" s="247">
        <v>453858.91</v>
      </c>
      <c r="V40" s="247">
        <v>185779910.69999999</v>
      </c>
      <c r="W40" s="247">
        <v>186012446.28</v>
      </c>
      <c r="X40" s="247">
        <v>0</v>
      </c>
      <c r="Y40" s="247">
        <v>0</v>
      </c>
      <c r="Z40" s="247">
        <v>0</v>
      </c>
      <c r="AA40" s="247">
        <v>1432954.12</v>
      </c>
      <c r="AB40" s="247">
        <v>62994886.769999996</v>
      </c>
      <c r="AC40" s="247">
        <v>10669684996.68</v>
      </c>
      <c r="AD40" s="248">
        <v>9944452463.210001</v>
      </c>
    </row>
  </sheetData>
  <mergeCells count="2">
    <mergeCell ref="D6:AB6"/>
    <mergeCell ref="B6:C8"/>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97E81-B729-4572-812A-BA6829A3CB95}">
  <dimension ref="B3:I5"/>
  <sheetViews>
    <sheetView showGridLines="0" workbookViewId="0">
      <selection activeCell="Q17" sqref="Q17"/>
    </sheetView>
  </sheetViews>
  <sheetFormatPr defaultRowHeight="12.75"/>
  <cols>
    <col min="2" max="2" width="27" customWidth="1"/>
    <col min="3" max="3" width="22.28515625" customWidth="1"/>
  </cols>
  <sheetData>
    <row r="3" spans="2:9" s="358" customFormat="1" ht="21">
      <c r="B3" s="36" t="s">
        <v>1193</v>
      </c>
      <c r="C3" s="28"/>
      <c r="D3" s="28"/>
      <c r="E3" s="28"/>
      <c r="F3" s="28"/>
      <c r="G3" s="28"/>
      <c r="H3" s="26"/>
      <c r="I3" s="26"/>
    </row>
    <row r="5" spans="2:9">
      <c r="B5" s="171" t="s">
        <v>1192</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5D3F-7A28-4C24-BFDF-80E15C5264F3}">
  <dimension ref="A1:K18"/>
  <sheetViews>
    <sheetView showGridLines="0" workbookViewId="0">
      <selection activeCell="B3" sqref="B3"/>
    </sheetView>
  </sheetViews>
  <sheetFormatPr defaultRowHeight="12.75"/>
  <cols>
    <col min="2" max="2" width="9.7109375" customWidth="1"/>
    <col min="3" max="3" width="63.28515625" customWidth="1"/>
    <col min="4" max="5" width="9.5703125" bestFit="1" customWidth="1"/>
    <col min="8" max="10" width="10.42578125" bestFit="1" customWidth="1"/>
    <col min="11" max="11" width="9.5703125" bestFit="1" customWidth="1"/>
  </cols>
  <sheetData>
    <row r="1" spans="1:11">
      <c r="A1" s="731"/>
    </row>
    <row r="3" spans="1:11" ht="20.25">
      <c r="B3" s="29" t="s">
        <v>1455</v>
      </c>
      <c r="C3" s="5"/>
    </row>
    <row r="4" spans="1:11" ht="15.75">
      <c r="B4" s="31"/>
    </row>
    <row r="5" spans="1:11" ht="13.5" thickBot="1">
      <c r="B5" s="32"/>
      <c r="C5" s="24"/>
      <c r="D5" s="33"/>
      <c r="E5" s="33"/>
      <c r="F5" s="33"/>
      <c r="G5" s="33"/>
      <c r="H5" s="33"/>
      <c r="I5" s="33"/>
      <c r="J5" s="33"/>
      <c r="K5" s="33"/>
    </row>
    <row r="6" spans="1:11" ht="13.5" thickBot="1">
      <c r="B6" s="1037"/>
      <c r="C6" s="1038"/>
      <c r="D6" s="189" t="s">
        <v>406</v>
      </c>
      <c r="E6" s="172" t="s">
        <v>407</v>
      </c>
      <c r="F6" s="172" t="s">
        <v>408</v>
      </c>
      <c r="G6" s="172" t="s">
        <v>409</v>
      </c>
      <c r="H6" s="172" t="s">
        <v>410</v>
      </c>
      <c r="I6" s="172" t="s">
        <v>411</v>
      </c>
      <c r="J6" s="172" t="s">
        <v>412</v>
      </c>
      <c r="K6" s="172" t="s">
        <v>37</v>
      </c>
    </row>
    <row r="7" spans="1:11" ht="78.75" thickBot="1">
      <c r="B7" s="1037"/>
      <c r="C7" s="1037"/>
      <c r="D7" s="173" t="s">
        <v>413</v>
      </c>
      <c r="E7" s="173" t="s">
        <v>414</v>
      </c>
      <c r="F7" s="173" t="s">
        <v>415</v>
      </c>
      <c r="G7" s="173" t="s">
        <v>416</v>
      </c>
      <c r="H7" s="173" t="s">
        <v>417</v>
      </c>
      <c r="I7" s="173" t="s">
        <v>418</v>
      </c>
      <c r="J7" s="173" t="s">
        <v>419</v>
      </c>
      <c r="K7" s="173" t="s">
        <v>420</v>
      </c>
    </row>
    <row r="8" spans="1:11" ht="18" customHeight="1" thickBot="1">
      <c r="B8" s="174" t="s">
        <v>421</v>
      </c>
      <c r="C8" s="175" t="s">
        <v>422</v>
      </c>
      <c r="D8" s="176">
        <v>24511853.890000001</v>
      </c>
      <c r="E8" s="176">
        <v>98678089.030000001</v>
      </c>
      <c r="F8" s="177"/>
      <c r="G8" s="190" t="s">
        <v>423</v>
      </c>
      <c r="H8" s="178">
        <v>123189942.92</v>
      </c>
      <c r="I8" s="179">
        <v>172465920.06</v>
      </c>
      <c r="J8" s="179">
        <v>344931840.12</v>
      </c>
      <c r="K8" s="179">
        <v>47474772.140000001</v>
      </c>
    </row>
    <row r="9" spans="1:11" ht="18" customHeight="1" thickBot="1">
      <c r="B9" s="174" t="s">
        <v>424</v>
      </c>
      <c r="C9" s="175" t="s">
        <v>425</v>
      </c>
      <c r="D9" s="185">
        <v>0</v>
      </c>
      <c r="E9" s="185">
        <v>0</v>
      </c>
      <c r="F9" s="186"/>
      <c r="G9" s="191" t="s">
        <v>423</v>
      </c>
      <c r="H9" s="188">
        <v>0</v>
      </c>
      <c r="I9" s="188">
        <v>0</v>
      </c>
      <c r="J9" s="188">
        <v>0</v>
      </c>
      <c r="K9" s="188">
        <v>0</v>
      </c>
    </row>
    <row r="10" spans="1:11" ht="18" customHeight="1" thickBot="1">
      <c r="B10" s="174">
        <v>1</v>
      </c>
      <c r="C10" s="175" t="s">
        <v>426</v>
      </c>
      <c r="D10" s="185">
        <v>0</v>
      </c>
      <c r="E10" s="185">
        <v>0</v>
      </c>
      <c r="F10" s="187"/>
      <c r="G10" s="191" t="s">
        <v>423</v>
      </c>
      <c r="H10" s="188">
        <v>0</v>
      </c>
      <c r="I10" s="188">
        <v>0</v>
      </c>
      <c r="J10" s="188">
        <v>0</v>
      </c>
      <c r="K10" s="188">
        <v>0</v>
      </c>
    </row>
    <row r="11" spans="1:11" ht="18" customHeight="1" thickBot="1">
      <c r="B11" s="174">
        <v>2</v>
      </c>
      <c r="C11" s="180" t="s">
        <v>427</v>
      </c>
      <c r="D11" s="187"/>
      <c r="E11" s="187"/>
      <c r="F11" s="185">
        <v>0</v>
      </c>
      <c r="G11" s="179"/>
      <c r="H11" s="188">
        <v>0</v>
      </c>
      <c r="I11" s="188">
        <v>0</v>
      </c>
      <c r="J11" s="188">
        <v>0</v>
      </c>
      <c r="K11" s="188">
        <v>0</v>
      </c>
    </row>
    <row r="12" spans="1:11" ht="18" customHeight="1" thickBot="1">
      <c r="B12" s="174" t="s">
        <v>428</v>
      </c>
      <c r="C12" s="181" t="s">
        <v>429</v>
      </c>
      <c r="D12" s="187"/>
      <c r="E12" s="187"/>
      <c r="F12" s="185">
        <v>0</v>
      </c>
      <c r="G12" s="177"/>
      <c r="H12" s="188">
        <v>0</v>
      </c>
      <c r="I12" s="188">
        <v>0</v>
      </c>
      <c r="J12" s="188">
        <v>0</v>
      </c>
      <c r="K12" s="188">
        <v>0</v>
      </c>
    </row>
    <row r="13" spans="1:11" ht="18" customHeight="1" thickBot="1">
      <c r="B13" s="174" t="s">
        <v>430</v>
      </c>
      <c r="C13" s="181" t="s">
        <v>431</v>
      </c>
      <c r="D13" s="187"/>
      <c r="E13" s="187"/>
      <c r="F13" s="185">
        <v>0</v>
      </c>
      <c r="G13" s="177"/>
      <c r="H13" s="188">
        <v>0</v>
      </c>
      <c r="I13" s="188">
        <v>0</v>
      </c>
      <c r="J13" s="188">
        <v>0</v>
      </c>
      <c r="K13" s="188">
        <v>0</v>
      </c>
    </row>
    <row r="14" spans="1:11" ht="18" customHeight="1" thickBot="1">
      <c r="B14" s="174" t="s">
        <v>432</v>
      </c>
      <c r="C14" s="181" t="s">
        <v>433</v>
      </c>
      <c r="D14" s="187"/>
      <c r="E14" s="187"/>
      <c r="F14" s="185">
        <v>0</v>
      </c>
      <c r="G14" s="177"/>
      <c r="H14" s="188">
        <v>0</v>
      </c>
      <c r="I14" s="188">
        <v>0</v>
      </c>
      <c r="J14" s="188">
        <v>0</v>
      </c>
      <c r="K14" s="188">
        <v>0</v>
      </c>
    </row>
    <row r="15" spans="1:11" ht="18" customHeight="1" thickBot="1">
      <c r="B15" s="174">
        <v>3</v>
      </c>
      <c r="C15" s="180" t="s">
        <v>434</v>
      </c>
      <c r="D15" s="177"/>
      <c r="E15" s="177"/>
      <c r="F15" s="177"/>
      <c r="G15" s="177"/>
      <c r="H15" s="179">
        <v>308832498.29000002</v>
      </c>
      <c r="I15" s="179">
        <v>308832498.29000002</v>
      </c>
      <c r="J15" s="179">
        <v>308832498.29000002</v>
      </c>
      <c r="K15" s="179">
        <v>449506</v>
      </c>
    </row>
    <row r="16" spans="1:11" ht="18" customHeight="1" thickBot="1">
      <c r="B16" s="174">
        <v>4</v>
      </c>
      <c r="C16" s="180" t="s">
        <v>435</v>
      </c>
      <c r="D16" s="177"/>
      <c r="E16" s="177"/>
      <c r="F16" s="177"/>
      <c r="G16" s="177"/>
      <c r="H16" s="185">
        <v>0</v>
      </c>
      <c r="I16" s="185">
        <v>0</v>
      </c>
      <c r="J16" s="185">
        <v>0</v>
      </c>
      <c r="K16" s="185">
        <v>0</v>
      </c>
    </row>
    <row r="17" spans="2:11" ht="18" customHeight="1" thickBot="1">
      <c r="B17" s="174">
        <v>5</v>
      </c>
      <c r="C17" s="180" t="s">
        <v>436</v>
      </c>
      <c r="D17" s="177"/>
      <c r="E17" s="177"/>
      <c r="F17" s="177"/>
      <c r="G17" s="177"/>
      <c r="H17" s="185">
        <v>0</v>
      </c>
      <c r="I17" s="185">
        <v>0</v>
      </c>
      <c r="J17" s="185">
        <v>0</v>
      </c>
      <c r="K17" s="185">
        <v>0</v>
      </c>
    </row>
    <row r="18" spans="2:11" ht="18" customHeight="1" thickBot="1">
      <c r="B18" s="182">
        <v>6</v>
      </c>
      <c r="C18" s="183" t="s">
        <v>56</v>
      </c>
      <c r="D18" s="177"/>
      <c r="E18" s="177"/>
      <c r="F18" s="177"/>
      <c r="G18" s="177"/>
      <c r="H18" s="184">
        <v>432022441.21000004</v>
      </c>
      <c r="I18" s="184">
        <v>481298418.35000002</v>
      </c>
      <c r="J18" s="184">
        <v>653764338.41000009</v>
      </c>
      <c r="K18" s="184">
        <v>47924278.140000001</v>
      </c>
    </row>
  </sheetData>
  <mergeCells count="1">
    <mergeCell ref="B6:C7"/>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AAB48-503F-45A2-AD61-C2369D512577}">
  <dimension ref="B3:O19"/>
  <sheetViews>
    <sheetView showGridLines="0" workbookViewId="0">
      <selection activeCell="D9" sqref="D9:O19"/>
    </sheetView>
  </sheetViews>
  <sheetFormatPr defaultRowHeight="12.75"/>
  <cols>
    <col min="2" max="2" width="8.85546875" customWidth="1"/>
    <col min="3" max="3" width="45.7109375" customWidth="1"/>
    <col min="4" max="4" width="9.5703125" bestFit="1" customWidth="1"/>
    <col min="15" max="15" width="9.5703125" bestFit="1" customWidth="1"/>
  </cols>
  <sheetData>
    <row r="3" spans="2:15" ht="20.25">
      <c r="B3" s="34" t="s">
        <v>7</v>
      </c>
      <c r="O3" s="2"/>
    </row>
    <row r="4" spans="2:15" ht="15.75">
      <c r="B4" s="31"/>
      <c r="O4" s="2"/>
    </row>
    <row r="5" spans="2:15" ht="15.75" thickBot="1">
      <c r="B5" s="35"/>
      <c r="O5" s="2"/>
    </row>
    <row r="6" spans="2:15" ht="12.75" customHeight="1" thickBot="1">
      <c r="B6" s="1039" t="s">
        <v>559</v>
      </c>
      <c r="C6" s="1039"/>
      <c r="D6" s="1040" t="s">
        <v>560</v>
      </c>
      <c r="E6" s="1040"/>
      <c r="F6" s="1040"/>
      <c r="G6" s="1040"/>
      <c r="H6" s="1040"/>
      <c r="I6" s="1040"/>
      <c r="J6" s="1040"/>
      <c r="K6" s="1040"/>
      <c r="L6" s="1040"/>
      <c r="M6" s="1040"/>
      <c r="N6" s="1040"/>
      <c r="O6" s="1040"/>
    </row>
    <row r="7" spans="2:15" ht="13.5" thickBot="1">
      <c r="B7" s="1039"/>
      <c r="C7" s="1039"/>
      <c r="D7" s="223" t="s">
        <v>11</v>
      </c>
      <c r="E7" s="223" t="s">
        <v>12</v>
      </c>
      <c r="F7" s="223" t="s">
        <v>13</v>
      </c>
      <c r="G7" s="223" t="s">
        <v>14</v>
      </c>
      <c r="H7" s="223" t="s">
        <v>15</v>
      </c>
      <c r="I7" s="223" t="s">
        <v>16</v>
      </c>
      <c r="J7" s="223" t="s">
        <v>36</v>
      </c>
      <c r="K7" s="223" t="s">
        <v>37</v>
      </c>
      <c r="L7" s="223" t="s">
        <v>561</v>
      </c>
      <c r="M7" s="223" t="s">
        <v>562</v>
      </c>
      <c r="N7" s="223" t="s">
        <v>563</v>
      </c>
      <c r="O7" s="223" t="s">
        <v>564</v>
      </c>
    </row>
    <row r="8" spans="2:15" ht="30" thickBot="1">
      <c r="B8" s="1039"/>
      <c r="C8" s="1039"/>
      <c r="D8" s="224">
        <v>0</v>
      </c>
      <c r="E8" s="224">
        <v>0.02</v>
      </c>
      <c r="F8" s="224">
        <v>0.04</v>
      </c>
      <c r="G8" s="224">
        <v>0.1</v>
      </c>
      <c r="H8" s="224">
        <v>0.2</v>
      </c>
      <c r="I8" s="224">
        <v>0.5</v>
      </c>
      <c r="J8" s="224">
        <v>0.7</v>
      </c>
      <c r="K8" s="224">
        <v>0.75</v>
      </c>
      <c r="L8" s="224">
        <v>1</v>
      </c>
      <c r="M8" s="224">
        <v>1.5</v>
      </c>
      <c r="N8" s="225" t="s">
        <v>565</v>
      </c>
      <c r="O8" s="226" t="s">
        <v>566</v>
      </c>
    </row>
    <row r="9" spans="2:15">
      <c r="B9" s="227">
        <v>1</v>
      </c>
      <c r="C9" s="228" t="s">
        <v>567</v>
      </c>
      <c r="D9" s="229">
        <v>304042650.32999998</v>
      </c>
      <c r="E9" s="229">
        <v>0</v>
      </c>
      <c r="F9" s="229">
        <v>0</v>
      </c>
      <c r="G9" s="229">
        <v>0</v>
      </c>
      <c r="H9" s="229">
        <v>0</v>
      </c>
      <c r="I9" s="229">
        <v>0</v>
      </c>
      <c r="J9" s="229">
        <v>0</v>
      </c>
      <c r="K9" s="229">
        <v>0</v>
      </c>
      <c r="L9" s="229">
        <v>0</v>
      </c>
      <c r="M9" s="229">
        <v>0</v>
      </c>
      <c r="N9" s="229">
        <v>0</v>
      </c>
      <c r="O9" s="229">
        <v>304042650.32999998</v>
      </c>
    </row>
    <row r="10" spans="2:15">
      <c r="B10" s="230">
        <v>2</v>
      </c>
      <c r="C10" s="231" t="s">
        <v>568</v>
      </c>
      <c r="D10" s="232">
        <v>0</v>
      </c>
      <c r="E10" s="232">
        <v>0</v>
      </c>
      <c r="F10" s="232">
        <v>0</v>
      </c>
      <c r="G10" s="232">
        <v>0</v>
      </c>
      <c r="H10" s="232">
        <v>0</v>
      </c>
      <c r="I10" s="232">
        <v>0</v>
      </c>
      <c r="J10" s="232">
        <v>0</v>
      </c>
      <c r="K10" s="232">
        <v>0</v>
      </c>
      <c r="L10" s="232">
        <v>0</v>
      </c>
      <c r="M10" s="232">
        <v>0</v>
      </c>
      <c r="N10" s="232">
        <v>0</v>
      </c>
      <c r="O10" s="232">
        <v>0</v>
      </c>
    </row>
    <row r="11" spans="2:15">
      <c r="B11" s="230">
        <v>3</v>
      </c>
      <c r="C11" s="231" t="s">
        <v>569</v>
      </c>
      <c r="D11" s="232">
        <v>0</v>
      </c>
      <c r="E11" s="232">
        <v>0</v>
      </c>
      <c r="F11" s="232">
        <v>0</v>
      </c>
      <c r="G11" s="232">
        <v>0</v>
      </c>
      <c r="H11" s="232">
        <v>0</v>
      </c>
      <c r="I11" s="232">
        <v>0</v>
      </c>
      <c r="J11" s="232">
        <v>0</v>
      </c>
      <c r="K11" s="232">
        <v>0</v>
      </c>
      <c r="L11" s="232">
        <v>0</v>
      </c>
      <c r="M11" s="232">
        <v>0</v>
      </c>
      <c r="N11" s="232">
        <v>0</v>
      </c>
      <c r="O11" s="232">
        <v>0</v>
      </c>
    </row>
    <row r="12" spans="2:15">
      <c r="B12" s="230">
        <v>4</v>
      </c>
      <c r="C12" s="231" t="s">
        <v>570</v>
      </c>
      <c r="D12" s="232">
        <v>0</v>
      </c>
      <c r="E12" s="232">
        <v>0</v>
      </c>
      <c r="F12" s="232">
        <v>0</v>
      </c>
      <c r="G12" s="232">
        <v>0</v>
      </c>
      <c r="H12" s="232">
        <v>0</v>
      </c>
      <c r="I12" s="232">
        <v>0</v>
      </c>
      <c r="J12" s="232">
        <v>0</v>
      </c>
      <c r="K12" s="232">
        <v>0</v>
      </c>
      <c r="L12" s="232">
        <v>0</v>
      </c>
      <c r="M12" s="232">
        <v>0</v>
      </c>
      <c r="N12" s="232">
        <v>0</v>
      </c>
      <c r="O12" s="232">
        <v>0</v>
      </c>
    </row>
    <row r="13" spans="2:15">
      <c r="B13" s="230">
        <v>5</v>
      </c>
      <c r="C13" s="231" t="s">
        <v>571</v>
      </c>
      <c r="D13" s="232">
        <v>0</v>
      </c>
      <c r="E13" s="232">
        <v>0</v>
      </c>
      <c r="F13" s="232">
        <v>0</v>
      </c>
      <c r="G13" s="232">
        <v>0</v>
      </c>
      <c r="H13" s="232">
        <v>0</v>
      </c>
      <c r="I13" s="232">
        <v>0</v>
      </c>
      <c r="J13" s="232">
        <v>0</v>
      </c>
      <c r="K13" s="232">
        <v>0</v>
      </c>
      <c r="L13" s="232">
        <v>0</v>
      </c>
      <c r="M13" s="232">
        <v>0</v>
      </c>
      <c r="N13" s="232">
        <v>0</v>
      </c>
      <c r="O13" s="232">
        <v>0</v>
      </c>
    </row>
    <row r="14" spans="2:15">
      <c r="B14" s="230">
        <v>6</v>
      </c>
      <c r="C14" s="231" t="s">
        <v>374</v>
      </c>
      <c r="D14" s="232">
        <v>0</v>
      </c>
      <c r="E14" s="232">
        <v>0</v>
      </c>
      <c r="F14" s="232">
        <v>0</v>
      </c>
      <c r="G14" s="232">
        <v>0</v>
      </c>
      <c r="H14" s="232">
        <v>59540537.280000001</v>
      </c>
      <c r="I14" s="232">
        <v>0</v>
      </c>
      <c r="J14" s="232">
        <v>0</v>
      </c>
      <c r="K14" s="232">
        <v>0</v>
      </c>
      <c r="L14" s="232">
        <v>0</v>
      </c>
      <c r="M14" s="232">
        <v>0</v>
      </c>
      <c r="N14" s="232">
        <v>96246151.849999994</v>
      </c>
      <c r="O14" s="232">
        <v>155786689.13</v>
      </c>
    </row>
    <row r="15" spans="2:15">
      <c r="B15" s="230">
        <v>7</v>
      </c>
      <c r="C15" s="231" t="s">
        <v>377</v>
      </c>
      <c r="D15" s="232">
        <v>0</v>
      </c>
      <c r="E15" s="232">
        <v>0</v>
      </c>
      <c r="F15" s="232">
        <v>0</v>
      </c>
      <c r="G15" s="232">
        <v>0</v>
      </c>
      <c r="H15" s="232">
        <v>0</v>
      </c>
      <c r="I15" s="232">
        <v>0</v>
      </c>
      <c r="J15" s="232">
        <v>0</v>
      </c>
      <c r="K15" s="232">
        <v>0</v>
      </c>
      <c r="L15" s="232">
        <v>16673504.460000001</v>
      </c>
      <c r="M15" s="232">
        <v>0</v>
      </c>
      <c r="N15" s="232">
        <v>0</v>
      </c>
      <c r="O15" s="232">
        <v>16673504.460000001</v>
      </c>
    </row>
    <row r="16" spans="2:15">
      <c r="B16" s="230">
        <v>8</v>
      </c>
      <c r="C16" s="231" t="s">
        <v>572</v>
      </c>
      <c r="D16" s="232">
        <v>0</v>
      </c>
      <c r="E16" s="232">
        <v>0</v>
      </c>
      <c r="F16" s="232">
        <v>0</v>
      </c>
      <c r="G16" s="232">
        <v>0</v>
      </c>
      <c r="H16" s="232">
        <v>0</v>
      </c>
      <c r="I16" s="232">
        <v>0</v>
      </c>
      <c r="J16" s="232">
        <v>0</v>
      </c>
      <c r="K16" s="232">
        <v>0</v>
      </c>
      <c r="L16" s="232">
        <v>0</v>
      </c>
      <c r="M16" s="232">
        <v>0</v>
      </c>
      <c r="N16" s="232">
        <v>0</v>
      </c>
      <c r="O16" s="232">
        <v>0</v>
      </c>
    </row>
    <row r="17" spans="2:15">
      <c r="B17" s="230">
        <v>9</v>
      </c>
      <c r="C17" s="231" t="s">
        <v>573</v>
      </c>
      <c r="D17" s="232">
        <v>0</v>
      </c>
      <c r="E17" s="232">
        <v>0</v>
      </c>
      <c r="F17" s="232">
        <v>0</v>
      </c>
      <c r="G17" s="232">
        <v>0</v>
      </c>
      <c r="H17" s="232">
        <v>0</v>
      </c>
      <c r="I17" s="232">
        <v>0</v>
      </c>
      <c r="J17" s="232">
        <v>0</v>
      </c>
      <c r="K17" s="232">
        <v>0</v>
      </c>
      <c r="L17" s="232">
        <v>0</v>
      </c>
      <c r="M17" s="232">
        <v>0</v>
      </c>
      <c r="N17" s="232">
        <v>0</v>
      </c>
      <c r="O17" s="232">
        <v>0</v>
      </c>
    </row>
    <row r="18" spans="2:15">
      <c r="B18" s="230">
        <v>10</v>
      </c>
      <c r="C18" s="231" t="s">
        <v>574</v>
      </c>
      <c r="D18" s="232">
        <v>0</v>
      </c>
      <c r="E18" s="232">
        <v>0</v>
      </c>
      <c r="F18" s="232">
        <v>0</v>
      </c>
      <c r="G18" s="232">
        <v>0</v>
      </c>
      <c r="H18" s="232">
        <v>0</v>
      </c>
      <c r="I18" s="232">
        <v>0</v>
      </c>
      <c r="J18" s="232">
        <v>0</v>
      </c>
      <c r="K18" s="232">
        <v>0</v>
      </c>
      <c r="L18" s="232">
        <v>0</v>
      </c>
      <c r="M18" s="232">
        <v>0</v>
      </c>
      <c r="N18" s="232">
        <v>0</v>
      </c>
      <c r="O18" s="232">
        <v>0</v>
      </c>
    </row>
    <row r="19" spans="2:15" ht="13.5" thickBot="1">
      <c r="B19" s="233">
        <v>11</v>
      </c>
      <c r="C19" s="234" t="s">
        <v>575</v>
      </c>
      <c r="D19" s="235">
        <v>304042650.32999998</v>
      </c>
      <c r="E19" s="235">
        <v>0</v>
      </c>
      <c r="F19" s="235">
        <v>0</v>
      </c>
      <c r="G19" s="235">
        <v>0</v>
      </c>
      <c r="H19" s="235">
        <v>59540537.280000001</v>
      </c>
      <c r="I19" s="235">
        <v>0</v>
      </c>
      <c r="J19" s="235">
        <v>0</v>
      </c>
      <c r="K19" s="235">
        <v>0</v>
      </c>
      <c r="L19" s="235">
        <v>16673504.460000001</v>
      </c>
      <c r="M19" s="235">
        <v>0</v>
      </c>
      <c r="N19" s="235">
        <v>96246151.849999994</v>
      </c>
      <c r="O19" s="235">
        <v>476502843.92000002</v>
      </c>
    </row>
  </sheetData>
  <mergeCells count="2">
    <mergeCell ref="B6:C8"/>
    <mergeCell ref="D6:O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3176-2AB0-41F1-B8B7-FADED4F49066}">
  <dimension ref="B3:K18"/>
  <sheetViews>
    <sheetView showGridLines="0" workbookViewId="0">
      <selection activeCell="C13" sqref="C13"/>
    </sheetView>
  </sheetViews>
  <sheetFormatPr defaultRowHeight="12.75"/>
  <cols>
    <col min="2" max="2" width="5.7109375" customWidth="1"/>
    <col min="3" max="3" width="24" customWidth="1"/>
    <col min="4" max="4" width="27.42578125" customWidth="1"/>
    <col min="5" max="5" width="8.42578125" bestFit="1" customWidth="1"/>
    <col min="6" max="6" width="26.7109375" bestFit="1" customWidth="1"/>
    <col min="8" max="8" width="33.7109375" customWidth="1"/>
    <col min="9" max="9" width="10.42578125" bestFit="1" customWidth="1"/>
    <col min="10" max="10" width="9" bestFit="1" customWidth="1"/>
  </cols>
  <sheetData>
    <row r="3" spans="2:11" ht="20.25">
      <c r="B3" s="34" t="s">
        <v>8</v>
      </c>
    </row>
    <row r="4" spans="2:11" ht="20.25">
      <c r="B4" s="31"/>
      <c r="C4" s="36"/>
    </row>
    <row r="5" spans="2:11" ht="13.5" thickBot="1"/>
    <row r="6" spans="2:11" ht="32.25" customHeight="1" thickBot="1">
      <c r="B6" s="1044" t="s">
        <v>657</v>
      </c>
      <c r="C6" s="1045"/>
      <c r="D6" s="877" t="s">
        <v>1390</v>
      </c>
      <c r="E6" s="878" t="s">
        <v>1391</v>
      </c>
      <c r="F6" s="878" t="s">
        <v>1392</v>
      </c>
      <c r="G6" s="878" t="s">
        <v>1393</v>
      </c>
      <c r="H6" s="878" t="s">
        <v>1394</v>
      </c>
      <c r="I6" s="878" t="s">
        <v>1395</v>
      </c>
      <c r="J6" s="878" t="s">
        <v>1396</v>
      </c>
      <c r="K6" s="878" t="s">
        <v>1397</v>
      </c>
    </row>
    <row r="7" spans="2:11" ht="21.75" thickBot="1">
      <c r="B7" s="1046"/>
      <c r="C7" s="1047"/>
      <c r="D7" s="1041" t="s">
        <v>558</v>
      </c>
      <c r="E7" s="1042"/>
      <c r="F7" s="1042"/>
      <c r="G7" s="1043"/>
      <c r="H7" s="285" t="s">
        <v>1456</v>
      </c>
      <c r="I7" s="202"/>
      <c r="J7" s="202"/>
      <c r="K7" s="202"/>
    </row>
    <row r="8" spans="2:11" ht="42.75" thickBot="1">
      <c r="B8" s="1046"/>
      <c r="C8" s="1047"/>
      <c r="D8" s="284" t="s">
        <v>658</v>
      </c>
      <c r="E8" s="285"/>
      <c r="F8" s="285" t="s">
        <v>659</v>
      </c>
      <c r="G8" s="285"/>
      <c r="H8" s="285" t="s">
        <v>658</v>
      </c>
      <c r="I8" s="285"/>
      <c r="J8" s="285" t="s">
        <v>659</v>
      </c>
      <c r="K8" s="285"/>
    </row>
    <row r="9" spans="2:11" ht="13.5" thickBot="1">
      <c r="B9" s="286"/>
      <c r="C9" s="287"/>
      <c r="D9" s="284" t="s">
        <v>660</v>
      </c>
      <c r="E9" s="285" t="s">
        <v>661</v>
      </c>
      <c r="F9" s="285" t="s">
        <v>660</v>
      </c>
      <c r="G9" s="285" t="s">
        <v>661</v>
      </c>
      <c r="H9" s="288" t="s">
        <v>660</v>
      </c>
      <c r="I9" s="288" t="s">
        <v>661</v>
      </c>
      <c r="J9" s="288" t="s">
        <v>662</v>
      </c>
      <c r="K9" s="288" t="s">
        <v>663</v>
      </c>
    </row>
    <row r="10" spans="2:11" ht="15" customHeight="1" thickBot="1">
      <c r="B10" s="289">
        <v>1</v>
      </c>
      <c r="C10" s="290" t="s">
        <v>664</v>
      </c>
      <c r="D10" s="291">
        <v>14700000</v>
      </c>
      <c r="E10" s="292">
        <v>0</v>
      </c>
      <c r="F10" s="292">
        <v>110000</v>
      </c>
      <c r="G10" s="292">
        <v>0</v>
      </c>
      <c r="H10" s="292">
        <v>0</v>
      </c>
      <c r="I10" s="292"/>
      <c r="J10" s="292">
        <v>300000</v>
      </c>
      <c r="K10" s="292">
        <v>0</v>
      </c>
    </row>
    <row r="11" spans="2:11" ht="15" customHeight="1" thickBot="1">
      <c r="B11" s="289">
        <v>2</v>
      </c>
      <c r="C11" s="290" t="s">
        <v>665</v>
      </c>
      <c r="D11" s="291">
        <v>0</v>
      </c>
      <c r="E11" s="292">
        <v>0</v>
      </c>
      <c r="F11" s="292">
        <v>0</v>
      </c>
      <c r="G11" s="292">
        <v>0</v>
      </c>
      <c r="H11" s="292">
        <v>0</v>
      </c>
      <c r="I11" s="292">
        <v>0</v>
      </c>
      <c r="J11" s="292">
        <v>0</v>
      </c>
      <c r="K11" s="292">
        <v>0</v>
      </c>
    </row>
    <row r="12" spans="2:11" ht="15" customHeight="1" thickBot="1">
      <c r="B12" s="289">
        <v>3</v>
      </c>
      <c r="C12" s="290" t="s">
        <v>666</v>
      </c>
      <c r="D12" s="291">
        <v>0</v>
      </c>
      <c r="E12" s="292">
        <v>0</v>
      </c>
      <c r="F12" s="292">
        <v>0</v>
      </c>
      <c r="G12" s="292">
        <v>0</v>
      </c>
      <c r="H12" s="292">
        <v>0</v>
      </c>
      <c r="I12" s="292">
        <v>0</v>
      </c>
      <c r="J12" s="292">
        <v>0</v>
      </c>
      <c r="K12" s="292">
        <v>0</v>
      </c>
    </row>
    <row r="13" spans="2:11" ht="15" customHeight="1" thickBot="1">
      <c r="B13" s="289">
        <v>4</v>
      </c>
      <c r="C13" s="290" t="s">
        <v>667</v>
      </c>
      <c r="D13" s="291">
        <v>0</v>
      </c>
      <c r="E13" s="292">
        <v>0</v>
      </c>
      <c r="F13" s="292">
        <v>0</v>
      </c>
      <c r="G13" s="292">
        <v>0</v>
      </c>
      <c r="H13" s="292">
        <v>0</v>
      </c>
      <c r="I13" s="292">
        <v>304337438.29000002</v>
      </c>
      <c r="J13" s="292">
        <v>0</v>
      </c>
      <c r="K13" s="292">
        <v>4495060</v>
      </c>
    </row>
    <row r="14" spans="2:11" ht="15" customHeight="1" thickBot="1">
      <c r="B14" s="289">
        <v>5</v>
      </c>
      <c r="C14" s="290" t="s">
        <v>668</v>
      </c>
      <c r="D14" s="291">
        <v>0</v>
      </c>
      <c r="E14" s="292">
        <v>0</v>
      </c>
      <c r="F14" s="292">
        <v>0</v>
      </c>
      <c r="G14" s="292">
        <v>0</v>
      </c>
      <c r="H14" s="292">
        <v>0</v>
      </c>
      <c r="I14" s="292">
        <v>0</v>
      </c>
      <c r="J14" s="292">
        <v>0</v>
      </c>
      <c r="K14" s="292">
        <v>0</v>
      </c>
    </row>
    <row r="15" spans="2:11" ht="15" customHeight="1" thickBot="1">
      <c r="B15" s="289">
        <v>6</v>
      </c>
      <c r="C15" s="290" t="s">
        <v>669</v>
      </c>
      <c r="D15" s="291">
        <v>0</v>
      </c>
      <c r="E15" s="292">
        <v>0</v>
      </c>
      <c r="F15" s="292">
        <v>0</v>
      </c>
      <c r="G15" s="292">
        <v>0</v>
      </c>
      <c r="H15" s="292">
        <v>0</v>
      </c>
      <c r="I15" s="292">
        <v>0</v>
      </c>
      <c r="J15" s="292">
        <v>0</v>
      </c>
      <c r="K15" s="292">
        <v>0</v>
      </c>
    </row>
    <row r="16" spans="2:11" ht="15" customHeight="1" thickBot="1">
      <c r="B16" s="289">
        <v>7</v>
      </c>
      <c r="C16" s="290" t="s">
        <v>670</v>
      </c>
      <c r="D16" s="291">
        <v>0</v>
      </c>
      <c r="E16" s="292">
        <v>0</v>
      </c>
      <c r="F16" s="292">
        <v>0</v>
      </c>
      <c r="G16" s="292">
        <v>0</v>
      </c>
      <c r="H16" s="292">
        <v>0</v>
      </c>
      <c r="I16" s="292">
        <v>0</v>
      </c>
      <c r="J16" s="292">
        <v>0</v>
      </c>
      <c r="K16" s="292">
        <v>0</v>
      </c>
    </row>
    <row r="17" spans="2:11" ht="15" customHeight="1" thickBot="1">
      <c r="B17" s="289">
        <v>8</v>
      </c>
      <c r="C17" s="290" t="s">
        <v>671</v>
      </c>
      <c r="D17" s="291">
        <v>0</v>
      </c>
      <c r="E17" s="292">
        <v>0</v>
      </c>
      <c r="F17" s="292">
        <v>0</v>
      </c>
      <c r="G17" s="292">
        <v>0</v>
      </c>
      <c r="H17" s="292">
        <v>0</v>
      </c>
      <c r="I17" s="292">
        <v>0</v>
      </c>
      <c r="J17" s="292">
        <v>0</v>
      </c>
      <c r="K17" s="292">
        <v>0</v>
      </c>
    </row>
    <row r="18" spans="2:11" ht="15" customHeight="1" thickBot="1">
      <c r="B18" s="293">
        <v>9</v>
      </c>
      <c r="C18" s="294" t="s">
        <v>56</v>
      </c>
      <c r="D18" s="295">
        <v>14700000</v>
      </c>
      <c r="E18" s="296">
        <v>0</v>
      </c>
      <c r="F18" s="296">
        <v>110000</v>
      </c>
      <c r="G18" s="296">
        <v>0</v>
      </c>
      <c r="H18" s="296">
        <v>0</v>
      </c>
      <c r="I18" s="296">
        <v>304337438.29000002</v>
      </c>
      <c r="J18" s="296">
        <v>300000</v>
      </c>
      <c r="K18" s="297">
        <v>4495060</v>
      </c>
    </row>
  </sheetData>
  <mergeCells count="2">
    <mergeCell ref="D7:G7"/>
    <mergeCell ref="B6:C8"/>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CCEB-6A65-4888-A7BB-440AA842C07F}">
  <dimension ref="A1:D18"/>
  <sheetViews>
    <sheetView showGridLines="0" workbookViewId="0">
      <selection activeCell="I5" sqref="I5"/>
    </sheetView>
  </sheetViews>
  <sheetFormatPr defaultRowHeight="12.75"/>
  <cols>
    <col min="3" max="3" width="31.7109375" bestFit="1" customWidth="1"/>
    <col min="4" max="4" width="29.7109375" customWidth="1"/>
  </cols>
  <sheetData>
    <row r="1" spans="1:4">
      <c r="A1" s="731"/>
    </row>
    <row r="3" spans="1:4" ht="20.25">
      <c r="B3" s="630" t="s">
        <v>446</v>
      </c>
      <c r="C3" s="206"/>
      <c r="D3" s="206"/>
    </row>
    <row r="4" spans="1:4" s="708" customFormat="1" ht="20.25">
      <c r="B4" s="630"/>
      <c r="C4" s="206"/>
      <c r="D4" s="206"/>
    </row>
    <row r="5" spans="1:4" s="708" customFormat="1" ht="21" thickBot="1">
      <c r="B5" s="630"/>
      <c r="C5" s="206"/>
      <c r="D5" s="206"/>
    </row>
    <row r="6" spans="1:4" ht="13.5" thickBot="1">
      <c r="B6" s="933"/>
      <c r="C6" s="933"/>
      <c r="D6" s="298" t="s">
        <v>11</v>
      </c>
    </row>
    <row r="7" spans="1:4" ht="15" customHeight="1">
      <c r="B7" s="1048"/>
      <c r="C7" s="1048"/>
      <c r="D7" s="173" t="s">
        <v>447</v>
      </c>
    </row>
    <row r="8" spans="1:4" ht="15" customHeight="1">
      <c r="B8" s="252"/>
      <c r="C8" s="299" t="s">
        <v>437</v>
      </c>
      <c r="D8" s="300"/>
    </row>
    <row r="9" spans="1:4" ht="15" customHeight="1">
      <c r="B9" s="301">
        <v>1</v>
      </c>
      <c r="C9" s="302" t="s">
        <v>438</v>
      </c>
      <c r="D9" s="303">
        <v>35601799.481343769</v>
      </c>
    </row>
    <row r="10" spans="1:4" ht="15" customHeight="1">
      <c r="B10" s="301">
        <v>2</v>
      </c>
      <c r="C10" s="302" t="s">
        <v>439</v>
      </c>
      <c r="D10" s="121">
        <v>0</v>
      </c>
    </row>
    <row r="11" spans="1:4" ht="15" customHeight="1">
      <c r="B11" s="301">
        <v>3</v>
      </c>
      <c r="C11" s="302" t="s">
        <v>80</v>
      </c>
      <c r="D11" s="121">
        <v>0</v>
      </c>
    </row>
    <row r="12" spans="1:4" ht="15" customHeight="1">
      <c r="B12" s="301">
        <v>4</v>
      </c>
      <c r="C12" s="302" t="s">
        <v>440</v>
      </c>
      <c r="D12" s="121">
        <v>0</v>
      </c>
    </row>
    <row r="13" spans="1:4" ht="15" customHeight="1">
      <c r="B13" s="301"/>
      <c r="C13" s="105" t="s">
        <v>441</v>
      </c>
      <c r="D13" s="300"/>
    </row>
    <row r="14" spans="1:4" ht="15" customHeight="1">
      <c r="B14" s="301">
        <v>5</v>
      </c>
      <c r="C14" s="304" t="s">
        <v>442</v>
      </c>
      <c r="D14" s="121">
        <v>0</v>
      </c>
    </row>
    <row r="15" spans="1:4" ht="15" customHeight="1">
      <c r="B15" s="301">
        <v>6</v>
      </c>
      <c r="C15" s="304" t="s">
        <v>443</v>
      </c>
      <c r="D15" s="121">
        <v>0</v>
      </c>
    </row>
    <row r="16" spans="1:4" ht="15" customHeight="1">
      <c r="B16" s="301">
        <v>7</v>
      </c>
      <c r="C16" s="304" t="s">
        <v>444</v>
      </c>
      <c r="D16" s="121">
        <v>0</v>
      </c>
    </row>
    <row r="17" spans="2:4" ht="15" customHeight="1">
      <c r="B17" s="301">
        <v>8</v>
      </c>
      <c r="C17" s="299" t="s">
        <v>445</v>
      </c>
      <c r="D17" s="121">
        <v>0</v>
      </c>
    </row>
    <row r="18" spans="2:4" ht="15" customHeight="1">
      <c r="B18" s="301">
        <v>9</v>
      </c>
      <c r="C18" s="305" t="s">
        <v>56</v>
      </c>
      <c r="D18" s="113">
        <v>35601799.481343769</v>
      </c>
    </row>
  </sheetData>
  <mergeCells count="1">
    <mergeCell ref="B6:C7"/>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7A573-5542-4286-BE7F-2EED272ABFB1}">
  <dimension ref="A1:E10"/>
  <sheetViews>
    <sheetView showGridLines="0" workbookViewId="0">
      <selection activeCell="F28" sqref="F28"/>
    </sheetView>
  </sheetViews>
  <sheetFormatPr defaultRowHeight="12.75"/>
  <cols>
    <col min="3" max="3" width="47.140625" customWidth="1"/>
    <col min="4" max="4" width="22.7109375" bestFit="1" customWidth="1"/>
    <col min="5" max="5" width="21.140625" customWidth="1"/>
    <col min="9" max="9" width="20.140625" bestFit="1" customWidth="1"/>
  </cols>
  <sheetData>
    <row r="1" spans="1:5">
      <c r="A1" s="731"/>
    </row>
    <row r="3" spans="1:5" ht="20.25">
      <c r="B3" s="631" t="s">
        <v>1037</v>
      </c>
      <c r="C3" s="37"/>
      <c r="D3" s="38"/>
      <c r="E3" s="38"/>
    </row>
    <row r="4" spans="1:5" ht="15">
      <c r="B4" s="3"/>
      <c r="C4" s="38"/>
      <c r="D4" s="38"/>
      <c r="E4" s="38"/>
    </row>
    <row r="5" spans="1:5" ht="13.5" thickBot="1">
      <c r="B5" s="126"/>
      <c r="C5" s="306"/>
      <c r="D5" s="126"/>
      <c r="E5" s="126"/>
    </row>
    <row r="6" spans="1:5" ht="13.5" thickBot="1">
      <c r="B6" s="1049" t="s">
        <v>448</v>
      </c>
      <c r="C6" s="1049"/>
      <c r="D6" s="307" t="s">
        <v>11</v>
      </c>
      <c r="E6" s="298" t="s">
        <v>674</v>
      </c>
    </row>
    <row r="7" spans="1:5" ht="28.15" customHeight="1">
      <c r="B7" s="1050"/>
      <c r="C7" s="1050"/>
      <c r="D7" s="173" t="s">
        <v>672</v>
      </c>
      <c r="E7" s="173" t="s">
        <v>673</v>
      </c>
    </row>
    <row r="8" spans="1:5" ht="15" customHeight="1">
      <c r="B8" s="120">
        <v>1</v>
      </c>
      <c r="C8" s="308" t="s">
        <v>449</v>
      </c>
      <c r="D8" s="898">
        <v>205521.92000000001</v>
      </c>
      <c r="E8" s="899" t="s">
        <v>448</v>
      </c>
    </row>
    <row r="9" spans="1:5" ht="15" customHeight="1">
      <c r="B9" s="120">
        <v>2</v>
      </c>
      <c r="C9" s="308" t="s">
        <v>450</v>
      </c>
      <c r="D9" s="898">
        <v>0</v>
      </c>
      <c r="E9" s="899"/>
    </row>
    <row r="10" spans="1:5" s="171" customFormat="1" ht="15" customHeight="1">
      <c r="B10" s="775">
        <v>3</v>
      </c>
      <c r="C10" s="776" t="s">
        <v>56</v>
      </c>
      <c r="D10" s="900"/>
      <c r="E10" s="901">
        <v>16441.75</v>
      </c>
    </row>
  </sheetData>
  <mergeCells count="1">
    <mergeCell ref="B6:C7"/>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6BA47-1F68-446D-82FE-4019C8CA962C}">
  <dimension ref="A1:N6"/>
  <sheetViews>
    <sheetView showGridLines="0" workbookViewId="0">
      <selection activeCell="M18" sqref="M18"/>
    </sheetView>
  </sheetViews>
  <sheetFormatPr defaultRowHeight="12.75"/>
  <cols>
    <col min="3" max="3" width="53.7109375" customWidth="1"/>
    <col min="14" max="14" width="11.5703125" customWidth="1"/>
  </cols>
  <sheetData>
    <row r="1" spans="1:14">
      <c r="A1" s="731"/>
    </row>
    <row r="3" spans="1:14" ht="20.25">
      <c r="B3" s="632" t="s">
        <v>1194</v>
      </c>
      <c r="C3" s="39"/>
      <c r="D3" s="1"/>
      <c r="E3" s="1"/>
      <c r="F3" s="1"/>
      <c r="G3" s="1"/>
      <c r="H3" s="1"/>
      <c r="I3" s="1"/>
      <c r="J3" s="1"/>
      <c r="K3" s="1"/>
      <c r="L3" s="1"/>
      <c r="M3" s="1"/>
      <c r="N3" s="1"/>
    </row>
    <row r="4" spans="1:14">
      <c r="B4" s="1"/>
      <c r="C4" s="1"/>
      <c r="D4" s="1"/>
      <c r="E4" s="1"/>
      <c r="F4" s="1"/>
      <c r="G4" s="1"/>
      <c r="H4" s="1"/>
      <c r="I4" s="1"/>
      <c r="J4" s="1"/>
      <c r="K4" s="1"/>
      <c r="L4" s="1"/>
      <c r="M4" s="1"/>
      <c r="N4" s="1"/>
    </row>
    <row r="5" spans="1:14">
      <c r="B5" s="171" t="s">
        <v>1192</v>
      </c>
      <c r="C5" s="1"/>
      <c r="D5" s="1"/>
      <c r="E5" s="1"/>
      <c r="F5" s="1"/>
      <c r="G5" s="1"/>
      <c r="H5" s="1"/>
      <c r="I5" s="1"/>
      <c r="J5" s="1"/>
      <c r="K5" s="1"/>
      <c r="L5" s="1"/>
      <c r="M5" s="1"/>
      <c r="N5" s="1"/>
    </row>
    <row r="6" spans="1:14">
      <c r="C6" s="1"/>
      <c r="D6" s="1"/>
      <c r="E6" s="1"/>
      <c r="F6" s="1"/>
      <c r="G6" s="1"/>
      <c r="H6" s="1"/>
      <c r="I6" s="1"/>
      <c r="J6" s="1"/>
      <c r="K6" s="1"/>
      <c r="L6" s="1"/>
      <c r="M6" s="1"/>
      <c r="N6" s="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3281D-A76C-4359-AFB3-40D57C47178D}">
  <dimension ref="B3:M38"/>
  <sheetViews>
    <sheetView showGridLines="0" topLeftCell="A7" workbookViewId="0">
      <selection activeCell="G33" sqref="G33"/>
    </sheetView>
  </sheetViews>
  <sheetFormatPr defaultRowHeight="12.75"/>
  <cols>
    <col min="2" max="2" width="5.5703125" customWidth="1"/>
    <col min="3" max="3" width="65.140625" bestFit="1" customWidth="1"/>
    <col min="4" max="9" width="15.5703125" customWidth="1"/>
    <col min="10" max="10" width="16.5703125" bestFit="1" customWidth="1"/>
    <col min="11" max="11" width="11.140625" bestFit="1" customWidth="1"/>
    <col min="12" max="12" width="11" bestFit="1" customWidth="1"/>
    <col min="13" max="13" width="10.7109375" bestFit="1" customWidth="1"/>
  </cols>
  <sheetData>
    <row r="3" spans="2:11" ht="39" customHeight="1">
      <c r="B3" s="917" t="s">
        <v>1169</v>
      </c>
      <c r="C3" s="917"/>
      <c r="D3" s="917"/>
      <c r="E3" s="917"/>
      <c r="F3" s="917"/>
      <c r="G3" s="917"/>
      <c r="H3" s="917"/>
      <c r="I3" s="917"/>
      <c r="J3" s="917"/>
    </row>
    <row r="4" spans="2:11">
      <c r="B4" s="5"/>
    </row>
    <row r="5" spans="2:11" ht="13.5" thickBot="1"/>
    <row r="6" spans="2:11" ht="13.5" thickBot="1">
      <c r="D6" s="240" t="s">
        <v>11</v>
      </c>
      <c r="E6" s="240" t="s">
        <v>12</v>
      </c>
      <c r="F6" s="240" t="s">
        <v>13</v>
      </c>
      <c r="G6" s="240" t="s">
        <v>14</v>
      </c>
      <c r="H6" s="240" t="s">
        <v>15</v>
      </c>
      <c r="I6" s="751" t="s">
        <v>16</v>
      </c>
      <c r="J6" s="751" t="s">
        <v>36</v>
      </c>
    </row>
    <row r="7" spans="2:11" ht="13.5" thickBot="1">
      <c r="B7" s="730"/>
      <c r="C7" s="730" t="s">
        <v>1170</v>
      </c>
      <c r="D7" s="918" t="s">
        <v>1171</v>
      </c>
      <c r="E7" s="919" t="s">
        <v>1172</v>
      </c>
      <c r="F7" s="918" t="s">
        <v>1173</v>
      </c>
      <c r="G7" s="918"/>
      <c r="H7" s="918"/>
      <c r="I7" s="918"/>
      <c r="J7" s="918"/>
    </row>
    <row r="8" spans="2:11" ht="51.75" customHeight="1" thickBot="1">
      <c r="B8" s="730"/>
      <c r="C8" s="730"/>
      <c r="D8" s="918"/>
      <c r="E8" s="919"/>
      <c r="F8" s="753" t="s">
        <v>1174</v>
      </c>
      <c r="G8" s="753" t="s">
        <v>1175</v>
      </c>
      <c r="H8" s="753" t="s">
        <v>1176</v>
      </c>
      <c r="I8" s="753" t="s">
        <v>1177</v>
      </c>
      <c r="J8" s="753" t="s">
        <v>1178</v>
      </c>
    </row>
    <row r="9" spans="2:11" ht="28.5" customHeight="1" thickBot="1">
      <c r="B9" s="913" t="s">
        <v>1179</v>
      </c>
      <c r="C9" s="914"/>
      <c r="D9" s="758"/>
      <c r="E9" s="752"/>
      <c r="F9" s="752"/>
      <c r="G9" s="752"/>
      <c r="H9" s="752"/>
      <c r="I9" s="752"/>
      <c r="J9" s="752"/>
    </row>
    <row r="10" spans="2:11" ht="13.5" customHeight="1" thickBot="1">
      <c r="B10" s="764">
        <v>1</v>
      </c>
      <c r="C10" s="761" t="s">
        <v>1348</v>
      </c>
      <c r="D10" s="759">
        <v>1106080056.4200001</v>
      </c>
      <c r="E10" s="759">
        <v>1106080056.4200001</v>
      </c>
      <c r="F10" s="759">
        <v>1106080056.4200001</v>
      </c>
      <c r="G10" s="755">
        <v>0</v>
      </c>
      <c r="H10" s="755">
        <v>0</v>
      </c>
      <c r="I10" s="756">
        <v>0</v>
      </c>
      <c r="J10" s="756">
        <v>0</v>
      </c>
    </row>
    <row r="11" spans="2:11" ht="13.5" customHeight="1" thickBot="1">
      <c r="B11" s="764">
        <v>2</v>
      </c>
      <c r="C11" s="761" t="s">
        <v>1349</v>
      </c>
      <c r="D11" s="759">
        <v>300439475.56000012</v>
      </c>
      <c r="E11" s="759">
        <v>304042650.33000004</v>
      </c>
      <c r="F11" s="759">
        <v>0</v>
      </c>
      <c r="G11" s="755">
        <v>304042650.32999998</v>
      </c>
      <c r="H11" s="755">
        <v>0</v>
      </c>
      <c r="I11" s="756">
        <v>0</v>
      </c>
      <c r="J11" s="756">
        <v>0</v>
      </c>
    </row>
    <row r="12" spans="2:11" ht="13.5" customHeight="1" thickBot="1">
      <c r="B12" s="764">
        <v>3</v>
      </c>
      <c r="C12" s="761" t="s">
        <v>1350</v>
      </c>
      <c r="D12" s="759">
        <v>46171364.389999993</v>
      </c>
      <c r="E12" s="759">
        <v>172465920.06</v>
      </c>
      <c r="F12" s="755">
        <v>0</v>
      </c>
      <c r="G12" s="755">
        <f>172465920.06-I12</f>
        <v>136864120.5786562</v>
      </c>
      <c r="H12" s="755">
        <v>0</v>
      </c>
      <c r="I12" s="756">
        <v>35601799.481343798</v>
      </c>
      <c r="J12" s="756">
        <v>0</v>
      </c>
    </row>
    <row r="13" spans="2:11" ht="13.5" customHeight="1" thickBot="1">
      <c r="B13" s="765" t="s">
        <v>1184</v>
      </c>
      <c r="C13" s="761" t="s">
        <v>1351</v>
      </c>
      <c r="D13" s="759">
        <v>7081465691.1999922</v>
      </c>
      <c r="E13" s="759">
        <v>7081465691.1999922</v>
      </c>
      <c r="F13" s="759">
        <v>7081465691.1999922</v>
      </c>
      <c r="G13" s="755">
        <v>0</v>
      </c>
      <c r="H13" s="755">
        <v>0</v>
      </c>
      <c r="I13" s="756">
        <v>0</v>
      </c>
      <c r="J13" s="756">
        <v>0</v>
      </c>
    </row>
    <row r="14" spans="2:11" s="708" customFormat="1" ht="13.5" customHeight="1" thickBot="1">
      <c r="B14" s="765" t="s">
        <v>1185</v>
      </c>
      <c r="C14" s="761" t="s">
        <v>1352</v>
      </c>
      <c r="D14" s="759">
        <v>27282794.880000003</v>
      </c>
      <c r="E14" s="759">
        <v>27282794.879999999</v>
      </c>
      <c r="F14" s="759">
        <v>27282794.879999999</v>
      </c>
      <c r="G14" s="755">
        <v>0</v>
      </c>
      <c r="H14" s="755">
        <v>0</v>
      </c>
      <c r="I14" s="756">
        <v>0</v>
      </c>
      <c r="J14" s="756">
        <v>0</v>
      </c>
    </row>
    <row r="15" spans="2:11" s="708" customFormat="1" ht="13.5" customHeight="1" thickBot="1">
      <c r="B15" s="765" t="s">
        <v>1186</v>
      </c>
      <c r="C15" s="761" t="s">
        <v>1353</v>
      </c>
      <c r="D15" s="759">
        <v>185386737.38999999</v>
      </c>
      <c r="E15" s="759">
        <v>185386737.38999999</v>
      </c>
      <c r="F15" s="759">
        <v>185386737.38999999</v>
      </c>
      <c r="G15" s="755">
        <v>0</v>
      </c>
      <c r="H15" s="755">
        <v>0</v>
      </c>
      <c r="I15" s="756">
        <v>0</v>
      </c>
      <c r="J15" s="756">
        <v>0</v>
      </c>
      <c r="K15" s="143"/>
    </row>
    <row r="16" spans="2:11" s="708" customFormat="1" ht="13.5" customHeight="1" thickBot="1">
      <c r="B16" s="765" t="s">
        <v>1187</v>
      </c>
      <c r="C16" s="761" t="s">
        <v>1354</v>
      </c>
      <c r="D16" s="759">
        <v>1010257292.0599999</v>
      </c>
      <c r="E16" s="759">
        <v>1010257292.0599999</v>
      </c>
      <c r="F16" s="759">
        <v>1010257292.0599999</v>
      </c>
      <c r="G16" s="755">
        <v>0</v>
      </c>
      <c r="H16" s="755">
        <v>0</v>
      </c>
      <c r="I16" s="756">
        <v>0</v>
      </c>
      <c r="J16" s="756">
        <v>0</v>
      </c>
    </row>
    <row r="17" spans="2:13" s="708" customFormat="1" ht="13.5" customHeight="1" thickBot="1">
      <c r="B17" s="764">
        <v>4</v>
      </c>
      <c r="C17" s="761" t="s">
        <v>1355</v>
      </c>
      <c r="D17" s="759">
        <v>2.4215296434704214E-9</v>
      </c>
      <c r="E17" s="759">
        <v>29016282.780000001</v>
      </c>
      <c r="F17" s="759">
        <v>29016282.780000001</v>
      </c>
      <c r="G17" s="755">
        <v>0</v>
      </c>
      <c r="H17" s="755">
        <v>0</v>
      </c>
      <c r="I17" s="756">
        <v>0</v>
      </c>
      <c r="J17" s="756">
        <v>0</v>
      </c>
    </row>
    <row r="18" spans="2:13" s="708" customFormat="1" ht="13.5" customHeight="1" thickBot="1">
      <c r="B18" s="764">
        <v>5</v>
      </c>
      <c r="C18" s="761" t="s">
        <v>1356</v>
      </c>
      <c r="D18" s="759">
        <v>93343963.140000001</v>
      </c>
      <c r="E18" s="759">
        <v>93343963.140000001</v>
      </c>
      <c r="F18" s="759">
        <v>93343963.140000001</v>
      </c>
      <c r="G18" s="755">
        <v>0</v>
      </c>
      <c r="H18" s="755">
        <v>0</v>
      </c>
      <c r="I18" s="756">
        <v>0</v>
      </c>
      <c r="J18" s="756">
        <v>0</v>
      </c>
    </row>
    <row r="19" spans="2:13" ht="13.5" customHeight="1" thickBot="1">
      <c r="B19" s="765" t="s">
        <v>1188</v>
      </c>
      <c r="C19" s="761" t="s">
        <v>1357</v>
      </c>
      <c r="D19" s="759">
        <v>15236891.09</v>
      </c>
      <c r="E19" s="759">
        <v>15236891.09</v>
      </c>
      <c r="F19" s="759">
        <v>15236891.09</v>
      </c>
      <c r="G19" s="755">
        <v>0</v>
      </c>
      <c r="H19" s="755">
        <v>0</v>
      </c>
      <c r="I19" s="756">
        <v>0</v>
      </c>
      <c r="J19" s="756">
        <v>0</v>
      </c>
    </row>
    <row r="20" spans="2:13" ht="13.5" customHeight="1" thickBot="1">
      <c r="B20" s="765" t="s">
        <v>1189</v>
      </c>
      <c r="C20" s="761" t="s">
        <v>1358</v>
      </c>
      <c r="D20" s="759">
        <v>78091394.719999984</v>
      </c>
      <c r="E20" s="759">
        <v>78091394.719999984</v>
      </c>
      <c r="F20" s="759">
        <v>78091394.719999984</v>
      </c>
      <c r="G20" s="755">
        <v>0</v>
      </c>
      <c r="H20" s="755">
        <v>0</v>
      </c>
      <c r="I20" s="756">
        <v>0</v>
      </c>
      <c r="J20" s="756">
        <v>0</v>
      </c>
    </row>
    <row r="21" spans="2:13" ht="13.5" customHeight="1" thickBot="1">
      <c r="B21" s="765" t="s">
        <v>1190</v>
      </c>
      <c r="C21" s="761" t="s">
        <v>1359</v>
      </c>
      <c r="D21" s="759">
        <v>22034348.099999998</v>
      </c>
      <c r="E21" s="759">
        <v>22034348.099999998</v>
      </c>
      <c r="F21" s="759">
        <v>22034348.099999998</v>
      </c>
      <c r="G21" s="755">
        <v>0</v>
      </c>
      <c r="H21" s="755">
        <v>0</v>
      </c>
      <c r="I21" s="756">
        <v>0</v>
      </c>
      <c r="J21" s="756">
        <v>0</v>
      </c>
    </row>
    <row r="22" spans="2:13" ht="13.5" customHeight="1" thickBot="1">
      <c r="B22" s="765" t="s">
        <v>1191</v>
      </c>
      <c r="C22" s="761" t="s">
        <v>1360</v>
      </c>
      <c r="D22" s="759">
        <v>2110343.6</v>
      </c>
      <c r="E22" s="755">
        <v>0</v>
      </c>
      <c r="F22" s="755">
        <v>0</v>
      </c>
      <c r="G22" s="755">
        <v>0</v>
      </c>
      <c r="H22" s="755">
        <v>0</v>
      </c>
      <c r="I22" s="756">
        <v>0</v>
      </c>
      <c r="J22" s="756">
        <v>0</v>
      </c>
    </row>
    <row r="23" spans="2:13" ht="13.5" customHeight="1" thickBot="1">
      <c r="B23" s="764">
        <v>12</v>
      </c>
      <c r="C23" s="761" t="s">
        <v>1361</v>
      </c>
      <c r="D23" s="759">
        <v>5192856.4700000016</v>
      </c>
      <c r="E23" s="759">
        <v>5192856.4700000016</v>
      </c>
      <c r="F23" s="759">
        <v>5192856.4700000016</v>
      </c>
      <c r="G23" s="755">
        <v>0</v>
      </c>
      <c r="H23" s="755">
        <v>0</v>
      </c>
      <c r="I23" s="756">
        <v>0</v>
      </c>
      <c r="J23" s="756">
        <v>0</v>
      </c>
    </row>
    <row r="24" spans="2:13" s="708" customFormat="1" ht="13.5" customHeight="1" thickBot="1">
      <c r="B24" s="764">
        <v>13</v>
      </c>
      <c r="C24" s="761" t="s">
        <v>1362</v>
      </c>
      <c r="D24" s="238">
        <v>6507588.0099999988</v>
      </c>
      <c r="E24" s="755">
        <v>0</v>
      </c>
      <c r="F24" s="755">
        <v>0</v>
      </c>
      <c r="G24" s="755">
        <v>0</v>
      </c>
      <c r="H24" s="755">
        <v>0</v>
      </c>
      <c r="I24" s="756">
        <v>0</v>
      </c>
      <c r="J24" s="756">
        <v>0</v>
      </c>
    </row>
    <row r="25" spans="2:13" s="708" customFormat="1" ht="13.5" customHeight="1" thickBot="1">
      <c r="B25" s="764">
        <v>14</v>
      </c>
      <c r="C25" s="761" t="s">
        <v>1363</v>
      </c>
      <c r="D25" s="238">
        <v>37755623.285794191</v>
      </c>
      <c r="E25" s="238">
        <v>34312989.400010042</v>
      </c>
      <c r="F25" s="238">
        <v>34312989.400010042</v>
      </c>
      <c r="G25" s="755">
        <v>0</v>
      </c>
      <c r="H25" s="755">
        <v>0</v>
      </c>
      <c r="I25" s="756">
        <v>0</v>
      </c>
      <c r="J25" s="756">
        <v>0</v>
      </c>
    </row>
    <row r="26" spans="2:13" s="708" customFormat="1" ht="13.5" customHeight="1" thickBot="1">
      <c r="B26" s="764">
        <v>15</v>
      </c>
      <c r="C26" s="761" t="s">
        <v>1364</v>
      </c>
      <c r="D26" s="238">
        <v>368554.20999999996</v>
      </c>
      <c r="E26" s="238">
        <v>368554.20999999996</v>
      </c>
      <c r="F26" s="238">
        <v>368554.20999999996</v>
      </c>
      <c r="G26" s="755">
        <v>0</v>
      </c>
      <c r="H26" s="755">
        <v>0</v>
      </c>
      <c r="I26" s="756">
        <v>0</v>
      </c>
      <c r="J26" s="756">
        <v>0</v>
      </c>
    </row>
    <row r="27" spans="2:13" s="171" customFormat="1" ht="13.5" thickBot="1">
      <c r="B27" s="885"/>
      <c r="C27" s="762" t="s">
        <v>1180</v>
      </c>
      <c r="D27" s="760">
        <f>SUM(D10:D26)</f>
        <v>10017724974.525784</v>
      </c>
      <c r="E27" s="754">
        <f>SUM(E10:E26)</f>
        <v>10164578422.249998</v>
      </c>
      <c r="F27" s="754">
        <f>SUM(F10:F26)</f>
        <v>9688069851.8600006</v>
      </c>
      <c r="G27" s="754">
        <f>SUM(G10:G26)</f>
        <v>440906770.90865618</v>
      </c>
      <c r="H27" s="754">
        <v>0</v>
      </c>
      <c r="I27" s="754">
        <v>35601799.481343769</v>
      </c>
      <c r="J27" s="754">
        <v>0</v>
      </c>
      <c r="M27" s="872"/>
    </row>
    <row r="28" spans="2:13" ht="24" customHeight="1" thickBot="1">
      <c r="B28" s="915" t="s">
        <v>1181</v>
      </c>
      <c r="C28" s="916"/>
      <c r="D28" s="758"/>
      <c r="E28" s="757"/>
      <c r="F28" s="757"/>
      <c r="G28" s="757"/>
      <c r="H28" s="757"/>
      <c r="I28" s="757"/>
      <c r="J28" s="757"/>
    </row>
    <row r="29" spans="2:13" ht="13.5" thickBot="1">
      <c r="B29" s="765" t="s">
        <v>1182</v>
      </c>
      <c r="C29" s="761" t="s">
        <v>1365</v>
      </c>
      <c r="D29" s="759">
        <v>30648455.149999999</v>
      </c>
      <c r="E29" s="755">
        <v>30648455.149999999</v>
      </c>
      <c r="F29" s="755">
        <v>0</v>
      </c>
      <c r="G29" s="755">
        <v>0</v>
      </c>
      <c r="H29" s="755">
        <v>0</v>
      </c>
      <c r="I29" s="755">
        <v>0</v>
      </c>
      <c r="J29" s="755">
        <v>0</v>
      </c>
    </row>
    <row r="30" spans="2:13" ht="13.5" thickBot="1">
      <c r="B30" s="764">
        <v>2</v>
      </c>
      <c r="C30" s="761" t="s">
        <v>1366</v>
      </c>
      <c r="D30" s="759">
        <v>7254836483.2600002</v>
      </c>
      <c r="E30" s="755">
        <v>7254836483.2600002</v>
      </c>
      <c r="F30" s="755">
        <v>0</v>
      </c>
      <c r="G30" s="755">
        <v>0</v>
      </c>
      <c r="H30" s="755">
        <v>0</v>
      </c>
      <c r="I30" s="755">
        <v>0</v>
      </c>
      <c r="J30" s="755">
        <v>0</v>
      </c>
    </row>
    <row r="31" spans="2:13" ht="13.5" thickBot="1">
      <c r="B31" s="764">
        <v>3</v>
      </c>
      <c r="C31" s="761" t="s">
        <v>1367</v>
      </c>
      <c r="D31" s="759">
        <v>1360846087.3199999</v>
      </c>
      <c r="E31" s="755">
        <v>1360846087.3199999</v>
      </c>
      <c r="F31" s="755">
        <v>0</v>
      </c>
      <c r="G31" s="755">
        <v>0</v>
      </c>
      <c r="H31" s="755">
        <v>0</v>
      </c>
      <c r="I31" s="755">
        <v>0</v>
      </c>
      <c r="J31" s="755">
        <v>0</v>
      </c>
    </row>
    <row r="32" spans="2:13" ht="13.5" thickBot="1">
      <c r="B32" s="764">
        <v>4</v>
      </c>
      <c r="C32" s="761" t="s">
        <v>1368</v>
      </c>
      <c r="D32" s="759">
        <v>15652034.509999996</v>
      </c>
      <c r="E32" s="755">
        <v>15652034.509999996</v>
      </c>
      <c r="F32" s="755">
        <v>0</v>
      </c>
      <c r="G32" s="755">
        <v>0</v>
      </c>
      <c r="H32" s="755">
        <v>0</v>
      </c>
      <c r="I32" s="755">
        <v>0</v>
      </c>
      <c r="J32" s="755">
        <v>0</v>
      </c>
    </row>
    <row r="33" spans="2:10" ht="13.5" thickBot="1">
      <c r="B33" s="764">
        <v>5</v>
      </c>
      <c r="C33" s="761" t="s">
        <v>1369</v>
      </c>
      <c r="D33" s="759">
        <v>24028580.550000001</v>
      </c>
      <c r="E33" s="755">
        <v>172465920.06</v>
      </c>
      <c r="F33" s="755">
        <v>0</v>
      </c>
      <c r="G33" s="755">
        <v>172465920.06</v>
      </c>
      <c r="H33" s="755">
        <v>0</v>
      </c>
      <c r="I33" s="755">
        <v>0</v>
      </c>
      <c r="J33" s="755">
        <v>0</v>
      </c>
    </row>
    <row r="34" spans="2:10" s="708" customFormat="1" ht="13.5" thickBot="1">
      <c r="B34" s="764">
        <v>6</v>
      </c>
      <c r="C34" s="761" t="s">
        <v>1370</v>
      </c>
      <c r="D34" s="759">
        <v>82503213.220000014</v>
      </c>
      <c r="E34" s="755">
        <v>82503213.220000014</v>
      </c>
      <c r="F34" s="755">
        <v>0</v>
      </c>
      <c r="G34" s="755">
        <v>0</v>
      </c>
      <c r="H34" s="755">
        <v>0</v>
      </c>
      <c r="I34" s="755">
        <v>0</v>
      </c>
      <c r="J34" s="755">
        <v>0</v>
      </c>
    </row>
    <row r="35" spans="2:10" s="708" customFormat="1" ht="13.5" thickBot="1">
      <c r="B35" s="764">
        <v>7</v>
      </c>
      <c r="C35" s="761" t="s">
        <v>1371</v>
      </c>
      <c r="D35" s="759">
        <v>0</v>
      </c>
      <c r="E35" s="755">
        <v>0</v>
      </c>
      <c r="F35" s="755">
        <v>0</v>
      </c>
      <c r="G35" s="755">
        <v>0</v>
      </c>
      <c r="H35" s="755">
        <v>0</v>
      </c>
      <c r="I35" s="755">
        <v>0</v>
      </c>
      <c r="J35" s="755">
        <v>0</v>
      </c>
    </row>
    <row r="36" spans="2:10" s="708" customFormat="1" ht="13.5" thickBot="1">
      <c r="B36" s="764">
        <v>8</v>
      </c>
      <c r="C36" s="761" t="s">
        <v>1372</v>
      </c>
      <c r="D36" s="759">
        <v>0</v>
      </c>
      <c r="E36" s="755">
        <v>0</v>
      </c>
      <c r="F36" s="755">
        <v>0</v>
      </c>
      <c r="G36" s="755">
        <v>0</v>
      </c>
      <c r="H36" s="755">
        <v>0</v>
      </c>
      <c r="I36" s="755">
        <v>0</v>
      </c>
      <c r="J36" s="755">
        <v>0</v>
      </c>
    </row>
    <row r="37" spans="2:10" ht="13.5" thickBot="1">
      <c r="B37" s="764">
        <v>9</v>
      </c>
      <c r="C37" s="761" t="s">
        <v>1373</v>
      </c>
      <c r="D37" s="759">
        <v>70740096.469998032</v>
      </c>
      <c r="E37" s="755">
        <v>70740096.469998032</v>
      </c>
      <c r="F37" s="755">
        <v>0</v>
      </c>
      <c r="G37" s="755">
        <v>0</v>
      </c>
      <c r="H37" s="755">
        <v>0</v>
      </c>
      <c r="I37" s="755">
        <v>0</v>
      </c>
      <c r="J37" s="755">
        <v>0</v>
      </c>
    </row>
    <row r="38" spans="2:10" ht="13.5" thickBot="1">
      <c r="B38" s="886"/>
      <c r="C38" s="763" t="s">
        <v>1183</v>
      </c>
      <c r="D38" s="760">
        <f>SUM(D29:D37)</f>
        <v>8839254950.4799957</v>
      </c>
      <c r="E38" s="754">
        <f>SUM(E29:E37)</f>
        <v>8987692289.989996</v>
      </c>
      <c r="F38" s="754">
        <v>0</v>
      </c>
      <c r="G38" s="754">
        <v>172465920.06</v>
      </c>
      <c r="H38" s="754">
        <v>0</v>
      </c>
      <c r="I38" s="754">
        <v>0</v>
      </c>
      <c r="J38" s="754">
        <v>0</v>
      </c>
    </row>
  </sheetData>
  <mergeCells count="6">
    <mergeCell ref="B9:C9"/>
    <mergeCell ref="B28:C28"/>
    <mergeCell ref="B3:J3"/>
    <mergeCell ref="D7:D8"/>
    <mergeCell ref="E7:E8"/>
    <mergeCell ref="F7:J7"/>
  </mergeCells>
  <phoneticPr fontId="97" type="noConversion"/>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B3221-E682-4190-AC2E-FC6746B7802E}">
  <dimension ref="A1:I30"/>
  <sheetViews>
    <sheetView showGridLines="0" workbookViewId="0">
      <selection activeCell="I32" sqref="I32"/>
    </sheetView>
  </sheetViews>
  <sheetFormatPr defaultRowHeight="12.75"/>
  <cols>
    <col min="3" max="3" width="78.42578125" customWidth="1"/>
    <col min="4" max="5" width="13.140625" bestFit="1" customWidth="1"/>
    <col min="6" max="6" width="14.140625" customWidth="1"/>
    <col min="7" max="7" width="15.85546875" style="207" customWidth="1"/>
    <col min="9" max="9" width="15.42578125" style="144" bestFit="1" customWidth="1"/>
  </cols>
  <sheetData>
    <row r="1" spans="1:7">
      <c r="A1" s="731"/>
    </row>
    <row r="3" spans="1:7" ht="20.25">
      <c r="B3" s="632" t="s">
        <v>1038</v>
      </c>
      <c r="C3" s="1"/>
      <c r="D3" s="1"/>
      <c r="E3" s="39"/>
      <c r="F3" s="39"/>
      <c r="G3" s="208"/>
    </row>
    <row r="4" spans="1:7">
      <c r="B4" s="1"/>
      <c r="C4" s="1"/>
      <c r="D4" s="1"/>
      <c r="E4" s="1"/>
      <c r="F4" s="1"/>
      <c r="G4" s="208"/>
    </row>
    <row r="5" spans="1:7" ht="13.5" thickBot="1">
      <c r="C5" s="1"/>
      <c r="D5" s="1"/>
      <c r="E5" s="1"/>
      <c r="F5" s="1"/>
      <c r="G5" s="208"/>
    </row>
    <row r="6" spans="1:7">
      <c r="B6" s="309"/>
      <c r="C6" s="310"/>
      <c r="D6" s="778" t="s">
        <v>11</v>
      </c>
      <c r="E6" s="778" t="s">
        <v>12</v>
      </c>
      <c r="F6" s="778" t="s">
        <v>13</v>
      </c>
      <c r="G6" s="778" t="s">
        <v>14</v>
      </c>
    </row>
    <row r="7" spans="1:7" ht="19.899999999999999" customHeight="1">
      <c r="B7" s="311"/>
      <c r="C7" s="312" t="s">
        <v>451</v>
      </c>
      <c r="D7" s="313" t="s">
        <v>677</v>
      </c>
      <c r="E7" s="313" t="s">
        <v>678</v>
      </c>
      <c r="F7" s="313" t="s">
        <v>679</v>
      </c>
      <c r="G7" s="314" t="s">
        <v>492</v>
      </c>
    </row>
    <row r="8" spans="1:7" ht="19.899999999999999" customHeight="1">
      <c r="B8" s="315">
        <v>1</v>
      </c>
      <c r="C8" s="312" t="s">
        <v>452</v>
      </c>
      <c r="D8" s="316"/>
      <c r="E8" s="316"/>
      <c r="F8" s="316"/>
      <c r="G8" s="317">
        <v>252875611.85333332</v>
      </c>
    </row>
    <row r="9" spans="1:7" ht="19.899999999999999" customHeight="1">
      <c r="B9" s="318" t="s">
        <v>35</v>
      </c>
      <c r="C9" s="319" t="s">
        <v>453</v>
      </c>
      <c r="D9" s="320"/>
      <c r="E9" s="320"/>
      <c r="F9" s="320"/>
      <c r="G9" s="317">
        <v>252875611.85333332</v>
      </c>
    </row>
    <row r="10" spans="1:7" ht="12.75" customHeight="1">
      <c r="B10" s="311" t="s">
        <v>454</v>
      </c>
      <c r="C10" s="321" t="s">
        <v>455</v>
      </c>
      <c r="D10" s="317">
        <v>409118071.73000002</v>
      </c>
      <c r="E10" s="317">
        <v>407661287.48000002</v>
      </c>
      <c r="F10" s="317">
        <v>396027474.05000001</v>
      </c>
      <c r="G10" s="317">
        <f>AVERAGE(D10:F10)</f>
        <v>404268944.42000002</v>
      </c>
    </row>
    <row r="11" spans="1:7" ht="12.75" customHeight="1">
      <c r="B11" s="311" t="s">
        <v>456</v>
      </c>
      <c r="C11" s="321" t="s">
        <v>457</v>
      </c>
      <c r="D11" s="317">
        <v>148706977.94</v>
      </c>
      <c r="E11" s="317">
        <v>144588331.13000003</v>
      </c>
      <c r="F11" s="317">
        <v>161505338.03000003</v>
      </c>
      <c r="G11" s="317">
        <f t="shared" ref="G11:G13" si="0">AVERAGE(D11:F11)</f>
        <v>151600215.70000002</v>
      </c>
    </row>
    <row r="12" spans="1:7" ht="12.75" customHeight="1">
      <c r="B12" s="311" t="s">
        <v>458</v>
      </c>
      <c r="C12" s="322" t="s">
        <v>459</v>
      </c>
      <c r="D12" s="317">
        <v>9786712475.4699993</v>
      </c>
      <c r="E12" s="317">
        <v>8921117423.3600006</v>
      </c>
      <c r="F12" s="317">
        <v>8348482622.0500002</v>
      </c>
      <c r="G12" s="317">
        <f>AVERAGE(D12:F12)</f>
        <v>9018770840.2933331</v>
      </c>
    </row>
    <row r="13" spans="1:7" ht="12.75" customHeight="1">
      <c r="B13" s="311" t="s">
        <v>460</v>
      </c>
      <c r="C13" s="321" t="s">
        <v>461</v>
      </c>
      <c r="D13" s="317">
        <v>279034.06</v>
      </c>
      <c r="E13" s="317">
        <v>184826.68</v>
      </c>
      <c r="F13" s="317">
        <v>156788.66</v>
      </c>
      <c r="G13" s="317">
        <f t="shared" si="0"/>
        <v>206883.13333333333</v>
      </c>
    </row>
    <row r="14" spans="1:7" ht="12.75" customHeight="1">
      <c r="B14" s="315">
        <v>2</v>
      </c>
      <c r="C14" s="312" t="s">
        <v>462</v>
      </c>
      <c r="D14" s="323"/>
      <c r="E14" s="323"/>
      <c r="F14" s="323"/>
      <c r="G14" s="317">
        <v>107279194.21714972</v>
      </c>
    </row>
    <row r="15" spans="1:7" ht="12.75" customHeight="1">
      <c r="B15" s="311" t="s">
        <v>463</v>
      </c>
      <c r="C15" s="321" t="s">
        <v>464</v>
      </c>
      <c r="D15" s="317">
        <v>111653523.42</v>
      </c>
      <c r="E15" s="317">
        <v>99345300.060000002</v>
      </c>
      <c r="F15" s="317">
        <v>91338235.620000005</v>
      </c>
      <c r="G15" s="317">
        <f>AVERAGE(D15:F15)</f>
        <v>100779019.7</v>
      </c>
    </row>
    <row r="16" spans="1:7" ht="12.75" customHeight="1">
      <c r="B16" s="311" t="s">
        <v>465</v>
      </c>
      <c r="C16" s="321" t="s">
        <v>466</v>
      </c>
      <c r="D16" s="317">
        <v>32579800.099999998</v>
      </c>
      <c r="E16" s="317">
        <v>27678589.190000001</v>
      </c>
      <c r="F16" s="317">
        <v>25606819.510000002</v>
      </c>
      <c r="G16" s="317">
        <f>AVERAGE(D16:F16)</f>
        <v>28621736.266666666</v>
      </c>
    </row>
    <row r="17" spans="2:7" ht="12.75" customHeight="1">
      <c r="B17" s="311" t="s">
        <v>467</v>
      </c>
      <c r="C17" s="321" t="s">
        <v>468</v>
      </c>
      <c r="D17" s="317">
        <v>18941407.601449199</v>
      </c>
      <c r="E17" s="317">
        <v>13282478.310000001</v>
      </c>
      <c r="F17" s="317">
        <v>17110875.019999996</v>
      </c>
      <c r="G17" s="317">
        <f>AVERAGE(D17:F17)</f>
        <v>16444920.310483066</v>
      </c>
    </row>
    <row r="18" spans="2:7" ht="12.75" customHeight="1">
      <c r="B18" s="311" t="s">
        <v>469</v>
      </c>
      <c r="C18" s="321" t="s">
        <v>470</v>
      </c>
      <c r="D18" s="317">
        <v>9248817.331449151</v>
      </c>
      <c r="E18" s="317">
        <v>6957252.04</v>
      </c>
      <c r="F18" s="317">
        <v>3294454.1799999997</v>
      </c>
      <c r="G18" s="317">
        <f>AVERAGE(D18:F18)</f>
        <v>6500174.5171497166</v>
      </c>
    </row>
    <row r="19" spans="2:7" ht="12.75" customHeight="1">
      <c r="B19" s="315">
        <v>3</v>
      </c>
      <c r="C19" s="312" t="s">
        <v>471</v>
      </c>
      <c r="D19" s="323"/>
      <c r="E19" s="323"/>
      <c r="F19" s="323"/>
      <c r="G19" s="317">
        <v>8940675.1766666677</v>
      </c>
    </row>
    <row r="20" spans="2:7" ht="12.75" customHeight="1">
      <c r="B20" s="311" t="s">
        <v>472</v>
      </c>
      <c r="C20" s="321" t="s">
        <v>473</v>
      </c>
      <c r="D20" s="317">
        <v>-21669106.159122199</v>
      </c>
      <c r="E20" s="317">
        <v>28992248.620000001</v>
      </c>
      <c r="F20" s="317">
        <v>-48040073.609999999</v>
      </c>
      <c r="G20" s="317">
        <f>AVERAGE(D20:F20)</f>
        <v>-13572310.383040732</v>
      </c>
    </row>
    <row r="21" spans="2:7" ht="12.75" customHeight="1">
      <c r="B21" s="311" t="s">
        <v>474</v>
      </c>
      <c r="C21" s="321" t="s">
        <v>475</v>
      </c>
      <c r="D21" s="317">
        <v>30396577.199122198</v>
      </c>
      <c r="E21" s="317">
        <v>-20458777.48</v>
      </c>
      <c r="F21" s="317">
        <v>57601156.960000001</v>
      </c>
      <c r="G21" s="317">
        <f>AVERAGE(D21:F21)</f>
        <v>22512985.559707399</v>
      </c>
    </row>
    <row r="22" spans="2:7" ht="21">
      <c r="B22" s="311" t="s">
        <v>476</v>
      </c>
      <c r="C22" s="322" t="s">
        <v>477</v>
      </c>
      <c r="D22" s="316"/>
      <c r="E22" s="316"/>
      <c r="F22" s="316"/>
      <c r="G22" s="317" t="s">
        <v>491</v>
      </c>
    </row>
    <row r="23" spans="2:7" ht="12.75" customHeight="1">
      <c r="B23" s="311">
        <v>4</v>
      </c>
      <c r="C23" s="312" t="s">
        <v>478</v>
      </c>
      <c r="D23" s="316"/>
      <c r="E23" s="316"/>
      <c r="F23" s="316"/>
      <c r="G23" s="317">
        <v>369095481.24714971</v>
      </c>
    </row>
    <row r="24" spans="2:7" ht="12.75" customHeight="1">
      <c r="B24" s="311">
        <v>5</v>
      </c>
      <c r="C24" s="312" t="s">
        <v>479</v>
      </c>
      <c r="D24" s="316"/>
      <c r="E24" s="316"/>
      <c r="F24" s="316"/>
      <c r="G24" s="317">
        <v>44291457.749657966</v>
      </c>
    </row>
    <row r="25" spans="2:7" ht="19.899999999999999" customHeight="1">
      <c r="B25" s="1051"/>
      <c r="C25" s="1051"/>
      <c r="D25" s="1051"/>
      <c r="E25" s="1051"/>
      <c r="F25" s="1051"/>
      <c r="G25" s="1051"/>
    </row>
    <row r="26" spans="2:7" ht="19.899999999999999" customHeight="1" thickBot="1">
      <c r="B26" s="1052" t="s">
        <v>480</v>
      </c>
      <c r="C26" s="1052"/>
      <c r="D26" s="1052"/>
      <c r="E26" s="1052"/>
      <c r="F26" s="1052"/>
      <c r="G26" s="324"/>
    </row>
    <row r="27" spans="2:7">
      <c r="B27" s="325"/>
      <c r="C27" s="325"/>
      <c r="D27" s="777" t="s">
        <v>481</v>
      </c>
      <c r="E27" s="324"/>
      <c r="F27" s="324"/>
      <c r="G27" s="65"/>
    </row>
    <row r="28" spans="2:7" ht="12.75" customHeight="1">
      <c r="B28" s="326" t="s">
        <v>25</v>
      </c>
      <c r="C28" s="321" t="s">
        <v>482</v>
      </c>
      <c r="D28" s="327">
        <v>369095481.24715</v>
      </c>
      <c r="E28" s="324"/>
      <c r="F28" s="324"/>
      <c r="G28" s="238"/>
    </row>
    <row r="29" spans="2:7" ht="12.75" customHeight="1">
      <c r="B29" s="326" t="s">
        <v>26</v>
      </c>
      <c r="C29" s="321" t="s">
        <v>483</v>
      </c>
      <c r="D29" s="327">
        <v>0</v>
      </c>
      <c r="E29" s="324"/>
      <c r="F29" s="324"/>
      <c r="G29" s="65"/>
    </row>
    <row r="30" spans="2:7" ht="12.75" customHeight="1">
      <c r="B30" s="326" t="s">
        <v>484</v>
      </c>
      <c r="C30" s="321" t="s">
        <v>485</v>
      </c>
      <c r="D30" s="327">
        <v>0</v>
      </c>
      <c r="E30" s="324"/>
      <c r="F30" s="324"/>
      <c r="G30" s="65"/>
    </row>
  </sheetData>
  <mergeCells count="2">
    <mergeCell ref="B25:G25"/>
    <mergeCell ref="B26:F26"/>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F3AE-0239-4527-AB66-CEA42F71F026}">
  <dimension ref="A1:D11"/>
  <sheetViews>
    <sheetView showGridLines="0" workbookViewId="0">
      <selection activeCell="O7" sqref="O7"/>
    </sheetView>
  </sheetViews>
  <sheetFormatPr defaultRowHeight="12.75"/>
  <cols>
    <col min="2" max="2" width="9.140625" style="64"/>
    <col min="3" max="3" width="79.28515625" customWidth="1"/>
    <col min="4" max="4" width="14.5703125" customWidth="1"/>
  </cols>
  <sheetData>
    <row r="1" spans="1:4">
      <c r="A1" s="731"/>
    </row>
    <row r="3" spans="1:4" ht="20.25">
      <c r="A3" s="40"/>
      <c r="B3" s="632" t="s">
        <v>1153</v>
      </c>
      <c r="C3" s="632"/>
      <c r="D3" s="1"/>
    </row>
    <row r="5" spans="1:4" s="708" customFormat="1" ht="13.5" thickBot="1">
      <c r="B5" s="709"/>
    </row>
    <row r="6" spans="1:4">
      <c r="B6" s="203"/>
      <c r="C6" s="194"/>
      <c r="D6" s="779" t="s">
        <v>1195</v>
      </c>
    </row>
    <row r="7" spans="1:4" ht="12.75" customHeight="1">
      <c r="B7" s="204">
        <v>1</v>
      </c>
      <c r="C7" s="192" t="s">
        <v>486</v>
      </c>
      <c r="D7" s="195">
        <v>44291457.749658003</v>
      </c>
    </row>
    <row r="8" spans="1:4" ht="12.75" customHeight="1">
      <c r="B8" s="204" t="s">
        <v>35</v>
      </c>
      <c r="C8" s="192" t="s">
        <v>487</v>
      </c>
      <c r="D8" s="195">
        <v>0</v>
      </c>
    </row>
    <row r="9" spans="1:4" ht="12.75" customHeight="1">
      <c r="B9" s="204">
        <v>2</v>
      </c>
      <c r="C9" s="193" t="s">
        <v>488</v>
      </c>
      <c r="D9" s="196"/>
    </row>
    <row r="10" spans="1:4" ht="12.75" customHeight="1">
      <c r="B10" s="204">
        <v>3</v>
      </c>
      <c r="C10" s="192" t="s">
        <v>489</v>
      </c>
      <c r="D10" s="195">
        <v>44291457.749657966</v>
      </c>
    </row>
    <row r="11" spans="1:4" ht="12.75" customHeight="1">
      <c r="B11" s="205">
        <v>4</v>
      </c>
      <c r="C11" s="197" t="s">
        <v>490</v>
      </c>
      <c r="D11" s="198">
        <v>553643221.87072456</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045F-13D3-4BE8-9806-4F08B20FF996}">
  <dimension ref="B1:G16"/>
  <sheetViews>
    <sheetView showGridLines="0" workbookViewId="0">
      <selection activeCell="L2" sqref="L2"/>
    </sheetView>
  </sheetViews>
  <sheetFormatPr defaultRowHeight="12.75"/>
  <cols>
    <col min="3" max="3" width="41.42578125" customWidth="1"/>
    <col min="4" max="4" width="26.7109375" customWidth="1"/>
    <col min="5" max="5" width="18" customWidth="1"/>
    <col min="6" max="6" width="19.5703125" customWidth="1"/>
    <col min="7" max="7" width="15.28515625" customWidth="1"/>
  </cols>
  <sheetData>
    <row r="1" spans="2:7" s="708" customFormat="1"/>
    <row r="3" spans="2:7" ht="20.25">
      <c r="B3" s="359" t="s">
        <v>1196</v>
      </c>
      <c r="C3" s="359"/>
    </row>
    <row r="6" spans="2:7" ht="13.5" thickBot="1"/>
    <row r="7" spans="2:7" ht="13.5" customHeight="1" thickBot="1">
      <c r="B7" s="1053" t="s">
        <v>1124</v>
      </c>
      <c r="C7" s="1054"/>
      <c r="D7" s="777" t="s">
        <v>11</v>
      </c>
      <c r="E7" s="777" t="s">
        <v>12</v>
      </c>
      <c r="F7" s="777" t="s">
        <v>13</v>
      </c>
      <c r="G7" s="777" t="s">
        <v>14</v>
      </c>
    </row>
    <row r="8" spans="2:7" ht="15" customHeight="1">
      <c r="B8" s="1055"/>
      <c r="C8" s="1056"/>
      <c r="D8" s="1059" t="s">
        <v>1125</v>
      </c>
      <c r="E8" s="1060"/>
      <c r="F8" s="1059" t="s">
        <v>1126</v>
      </c>
      <c r="G8" s="1061"/>
    </row>
    <row r="9" spans="2:7" ht="15" customHeight="1">
      <c r="B9" s="1057"/>
      <c r="C9" s="1058"/>
      <c r="D9" s="780">
        <v>46022</v>
      </c>
      <c r="E9" s="780">
        <v>45838</v>
      </c>
      <c r="F9" s="780">
        <v>46022</v>
      </c>
      <c r="G9" s="780">
        <v>45838</v>
      </c>
    </row>
    <row r="10" spans="2:7">
      <c r="B10" s="725">
        <v>1</v>
      </c>
      <c r="C10" s="723" t="s">
        <v>1127</v>
      </c>
      <c r="D10" s="745">
        <v>-52515573.72999993</v>
      </c>
      <c r="E10" s="746">
        <v>-57966641.559326962</v>
      </c>
      <c r="F10" s="745">
        <v>-20980080.269999988</v>
      </c>
      <c r="G10" s="746">
        <v>-17787772.140486699</v>
      </c>
    </row>
    <row r="11" spans="2:7" ht="19.899999999999999" customHeight="1">
      <c r="B11" s="725">
        <v>2</v>
      </c>
      <c r="C11" s="723" t="s">
        <v>1128</v>
      </c>
      <c r="D11" s="722">
        <v>11500337.40500005</v>
      </c>
      <c r="E11" s="723">
        <v>23212800.416777801</v>
      </c>
      <c r="F11" s="722">
        <v>-36914106.930000007</v>
      </c>
      <c r="G11" s="723">
        <v>-37673605.880152136</v>
      </c>
    </row>
    <row r="12" spans="2:7" ht="19.899999999999999" customHeight="1">
      <c r="B12" s="725">
        <v>3</v>
      </c>
      <c r="C12" s="724" t="s">
        <v>1129</v>
      </c>
      <c r="D12" s="722">
        <v>4660925.57</v>
      </c>
      <c r="E12" s="724">
        <v>10304061.721671</v>
      </c>
      <c r="F12" s="719"/>
      <c r="G12" s="720"/>
    </row>
    <row r="13" spans="2:7" ht="19.899999999999999" customHeight="1">
      <c r="B13" s="725">
        <v>4</v>
      </c>
      <c r="C13" s="723" t="s">
        <v>1130</v>
      </c>
      <c r="D13" s="722">
        <v>-33798756.250000015</v>
      </c>
      <c r="E13" s="723">
        <v>-48357779.987659931</v>
      </c>
      <c r="F13" s="719"/>
      <c r="G13" s="721"/>
    </row>
    <row r="14" spans="2:7" ht="19.899999999999999" customHeight="1">
      <c r="B14" s="725">
        <v>5</v>
      </c>
      <c r="C14" s="723" t="s">
        <v>1131</v>
      </c>
      <c r="D14" s="722">
        <v>-41894012.519999996</v>
      </c>
      <c r="E14" s="723">
        <v>-56651591.130422413</v>
      </c>
      <c r="F14" s="719"/>
      <c r="G14" s="721"/>
    </row>
    <row r="15" spans="2:7" ht="19.899999999999999" customHeight="1">
      <c r="B15" s="725">
        <v>6</v>
      </c>
      <c r="C15" s="724" t="s">
        <v>1132</v>
      </c>
      <c r="D15" s="722">
        <v>16595416.8235</v>
      </c>
      <c r="E15" s="724">
        <v>24175332.842610199</v>
      </c>
      <c r="F15" s="719"/>
      <c r="G15" s="720"/>
    </row>
    <row r="16" spans="2:7" ht="19.899999999999999" customHeight="1"/>
  </sheetData>
  <mergeCells count="3">
    <mergeCell ref="B7:C9"/>
    <mergeCell ref="D8:E8"/>
    <mergeCell ref="F8:G8"/>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BE1E-F5F6-4AD5-B449-9FAEC9AEFE76}">
  <dimension ref="B3:I31"/>
  <sheetViews>
    <sheetView showGridLines="0" topLeftCell="A4" workbookViewId="0">
      <selection activeCell="F18" sqref="F18:I30"/>
    </sheetView>
  </sheetViews>
  <sheetFormatPr defaultRowHeight="12.75"/>
  <cols>
    <col min="5" max="5" width="62.7109375" customWidth="1"/>
    <col min="6" max="6" width="20" customWidth="1"/>
    <col min="7" max="7" width="18.85546875" customWidth="1"/>
    <col min="8" max="8" width="15.140625" customWidth="1"/>
    <col min="9" max="9" width="18.7109375" customWidth="1"/>
  </cols>
  <sheetData>
    <row r="3" spans="2:9" ht="21">
      <c r="B3" s="566" t="s">
        <v>1154</v>
      </c>
      <c r="C3" s="566"/>
      <c r="D3" s="747"/>
      <c r="E3" s="2"/>
      <c r="F3" s="2"/>
      <c r="G3" s="2"/>
      <c r="H3" s="2"/>
      <c r="I3" s="2"/>
    </row>
    <row r="4" spans="2:9" ht="15">
      <c r="B4" s="2"/>
      <c r="C4" s="2"/>
      <c r="D4" s="2"/>
      <c r="E4" s="2"/>
      <c r="F4" s="2"/>
      <c r="G4" s="2"/>
      <c r="H4" s="2"/>
      <c r="I4" s="2"/>
    </row>
    <row r="5" spans="2:9" s="708" customFormat="1" ht="15.75" thickBot="1">
      <c r="B5" s="2"/>
      <c r="C5" s="2"/>
      <c r="D5" s="2"/>
      <c r="E5" s="2"/>
      <c r="F5" s="2"/>
      <c r="G5" s="2"/>
      <c r="H5" s="2"/>
      <c r="I5" s="2"/>
    </row>
    <row r="6" spans="2:9">
      <c r="B6" s="1064"/>
      <c r="C6" s="1064"/>
      <c r="D6" s="1064"/>
      <c r="E6" s="1064"/>
      <c r="F6" s="777" t="s">
        <v>11</v>
      </c>
      <c r="G6" s="777" t="s">
        <v>12</v>
      </c>
      <c r="H6" s="777" t="s">
        <v>13</v>
      </c>
      <c r="I6" s="777" t="s">
        <v>14</v>
      </c>
    </row>
    <row r="7" spans="2:9" ht="19.899999999999999" customHeight="1">
      <c r="B7" s="1065"/>
      <c r="C7" s="1065"/>
      <c r="D7" s="1065"/>
      <c r="E7" s="1065"/>
      <c r="F7" s="342" t="s">
        <v>1197</v>
      </c>
      <c r="G7" s="342" t="s">
        <v>1198</v>
      </c>
      <c r="H7" s="342" t="s">
        <v>1199</v>
      </c>
      <c r="I7" s="342" t="s">
        <v>1200</v>
      </c>
    </row>
    <row r="8" spans="2:9" ht="19.899999999999999" customHeight="1">
      <c r="B8" s="790">
        <v>1</v>
      </c>
      <c r="C8" s="1062" t="s">
        <v>1201</v>
      </c>
      <c r="D8" s="1062"/>
      <c r="E8" s="781" t="s">
        <v>1202</v>
      </c>
      <c r="F8" s="781">
        <v>7</v>
      </c>
      <c r="G8" s="781">
        <v>11</v>
      </c>
      <c r="H8" s="781">
        <v>34</v>
      </c>
      <c r="I8" s="781">
        <v>8</v>
      </c>
    </row>
    <row r="9" spans="2:9" ht="19.899999999999999" customHeight="1">
      <c r="B9" s="790">
        <v>2</v>
      </c>
      <c r="C9" s="1062"/>
      <c r="D9" s="1062"/>
      <c r="E9" s="781" t="s">
        <v>1203</v>
      </c>
      <c r="F9" s="782">
        <v>168168.29</v>
      </c>
      <c r="G9" s="782">
        <v>2126832.5699999998</v>
      </c>
      <c r="H9" s="782">
        <v>2696364.53</v>
      </c>
      <c r="I9" s="782">
        <v>363852.2</v>
      </c>
    </row>
    <row r="10" spans="2:9" ht="19.899999999999999" customHeight="1">
      <c r="B10" s="790">
        <v>3</v>
      </c>
      <c r="C10" s="1062"/>
      <c r="D10" s="1062"/>
      <c r="E10" s="783" t="s">
        <v>1204</v>
      </c>
      <c r="F10" s="782">
        <v>168168.29</v>
      </c>
      <c r="G10" s="782">
        <v>2047895.96</v>
      </c>
      <c r="H10" s="782">
        <v>2590851.2400000002</v>
      </c>
      <c r="I10" s="782">
        <v>359688.5</v>
      </c>
    </row>
    <row r="11" spans="2:9" ht="19.899999999999999" customHeight="1">
      <c r="B11" s="790">
        <v>4</v>
      </c>
      <c r="C11" s="1062"/>
      <c r="D11" s="1062"/>
      <c r="E11" s="783" t="s">
        <v>1205</v>
      </c>
      <c r="F11" s="784"/>
      <c r="G11" s="784"/>
      <c r="H11" s="784"/>
      <c r="I11" s="784"/>
    </row>
    <row r="12" spans="2:9" ht="19.899999999999999" customHeight="1">
      <c r="B12" s="790" t="s">
        <v>1206</v>
      </c>
      <c r="C12" s="1062"/>
      <c r="D12" s="1062"/>
      <c r="E12" s="785" t="s">
        <v>1207</v>
      </c>
      <c r="F12" s="786">
        <v>0</v>
      </c>
      <c r="G12" s="786">
        <v>0</v>
      </c>
      <c r="H12" s="786">
        <v>0</v>
      </c>
      <c r="I12" s="786">
        <v>0</v>
      </c>
    </row>
    <row r="13" spans="2:9" ht="19.899999999999999" customHeight="1">
      <c r="B13" s="790">
        <v>5</v>
      </c>
      <c r="C13" s="1062"/>
      <c r="D13" s="1062"/>
      <c r="E13" s="785" t="s">
        <v>1208</v>
      </c>
      <c r="F13" s="786">
        <v>0</v>
      </c>
      <c r="G13" s="786">
        <v>0</v>
      </c>
      <c r="H13" s="786">
        <v>0</v>
      </c>
      <c r="I13" s="786">
        <v>0</v>
      </c>
    </row>
    <row r="14" spans="2:9" ht="19.899999999999999" customHeight="1">
      <c r="B14" s="790" t="s">
        <v>1209</v>
      </c>
      <c r="C14" s="1062"/>
      <c r="D14" s="1062"/>
      <c r="E14" s="783" t="s">
        <v>1210</v>
      </c>
      <c r="F14" s="786">
        <v>0</v>
      </c>
      <c r="G14" s="786">
        <v>0</v>
      </c>
      <c r="H14" s="786">
        <v>0</v>
      </c>
      <c r="I14" s="786">
        <v>0</v>
      </c>
    </row>
    <row r="15" spans="2:9" ht="19.899999999999999" customHeight="1">
      <c r="B15" s="790">
        <v>6</v>
      </c>
      <c r="C15" s="1062"/>
      <c r="D15" s="1062"/>
      <c r="E15" s="783" t="s">
        <v>1222</v>
      </c>
      <c r="F15" s="784"/>
      <c r="G15" s="784"/>
      <c r="H15" s="784"/>
      <c r="I15" s="784"/>
    </row>
    <row r="16" spans="2:9" ht="19.899999999999999" customHeight="1">
      <c r="B16" s="790">
        <v>7</v>
      </c>
      <c r="C16" s="1062"/>
      <c r="D16" s="1062"/>
      <c r="E16" s="783" t="s">
        <v>1211</v>
      </c>
      <c r="F16" s="786">
        <v>0</v>
      </c>
      <c r="G16" s="782">
        <v>78936.61</v>
      </c>
      <c r="H16" s="782">
        <v>105513.29</v>
      </c>
      <c r="I16" s="782">
        <v>4163.7</v>
      </c>
    </row>
    <row r="17" spans="2:9" ht="19.899999999999999" customHeight="1">
      <c r="B17" s="790">
        <v>8</v>
      </c>
      <c r="C17" s="1062"/>
      <c r="D17" s="1062"/>
      <c r="E17" s="783" t="s">
        <v>1222</v>
      </c>
      <c r="F17" s="787"/>
      <c r="G17" s="787"/>
      <c r="H17" s="787"/>
      <c r="I17" s="787"/>
    </row>
    <row r="18" spans="2:9" ht="19.899999999999999" customHeight="1">
      <c r="B18" s="790">
        <v>9</v>
      </c>
      <c r="C18" s="1062" t="s">
        <v>1212</v>
      </c>
      <c r="D18" s="1062"/>
      <c r="E18" s="781" t="s">
        <v>1223</v>
      </c>
      <c r="F18" s="781">
        <v>7</v>
      </c>
      <c r="G18" s="781">
        <v>11</v>
      </c>
      <c r="H18" s="781">
        <v>34</v>
      </c>
      <c r="I18" s="781">
        <v>8</v>
      </c>
    </row>
    <row r="19" spans="2:9" ht="19.899999999999999" customHeight="1">
      <c r="B19" s="790">
        <v>10</v>
      </c>
      <c r="C19" s="1062"/>
      <c r="D19" s="1062"/>
      <c r="E19" s="781" t="s">
        <v>1213</v>
      </c>
      <c r="F19" s="781">
        <v>0</v>
      </c>
      <c r="G19" s="781">
        <v>0</v>
      </c>
      <c r="H19" s="781">
        <v>0</v>
      </c>
      <c r="I19" s="781">
        <v>0</v>
      </c>
    </row>
    <row r="20" spans="2:9" ht="19.899999999999999" customHeight="1">
      <c r="B20" s="790">
        <v>11</v>
      </c>
      <c r="C20" s="1062"/>
      <c r="D20" s="1062"/>
      <c r="E20" s="783" t="s">
        <v>1224</v>
      </c>
      <c r="F20" s="781">
        <v>0</v>
      </c>
      <c r="G20" s="781">
        <v>0</v>
      </c>
      <c r="H20" s="781">
        <v>0</v>
      </c>
      <c r="I20" s="781">
        <v>0</v>
      </c>
    </row>
    <row r="21" spans="2:9" ht="19.899999999999999" customHeight="1">
      <c r="B21" s="790">
        <v>12</v>
      </c>
      <c r="C21" s="1062"/>
      <c r="D21" s="1062"/>
      <c r="E21" s="788" t="s">
        <v>1214</v>
      </c>
      <c r="F21" s="781">
        <v>0</v>
      </c>
      <c r="G21" s="781">
        <v>0</v>
      </c>
      <c r="H21" s="781">
        <v>0</v>
      </c>
      <c r="I21" s="781">
        <v>0</v>
      </c>
    </row>
    <row r="22" spans="2:9" ht="19.899999999999999" customHeight="1">
      <c r="B22" s="790" t="s">
        <v>1215</v>
      </c>
      <c r="C22" s="1062"/>
      <c r="D22" s="1062"/>
      <c r="E22" s="785" t="s">
        <v>1225</v>
      </c>
      <c r="F22" s="781">
        <v>0</v>
      </c>
      <c r="G22" s="781">
        <v>0</v>
      </c>
      <c r="H22" s="781">
        <v>0</v>
      </c>
      <c r="I22" s="781">
        <v>0</v>
      </c>
    </row>
    <row r="23" spans="2:9" ht="19.899999999999999" customHeight="1">
      <c r="B23" s="790" t="s">
        <v>1216</v>
      </c>
      <c r="C23" s="1062"/>
      <c r="D23" s="1062"/>
      <c r="E23" s="788" t="s">
        <v>1226</v>
      </c>
      <c r="F23" s="781">
        <v>0</v>
      </c>
      <c r="G23" s="781">
        <v>0</v>
      </c>
      <c r="H23" s="781">
        <v>0</v>
      </c>
      <c r="I23" s="781">
        <v>0</v>
      </c>
    </row>
    <row r="24" spans="2:9" ht="19.899999999999999" customHeight="1">
      <c r="B24" s="790" t="s">
        <v>1217</v>
      </c>
      <c r="C24" s="1062"/>
      <c r="D24" s="1062"/>
      <c r="E24" s="785" t="s">
        <v>1227</v>
      </c>
      <c r="F24" s="781">
        <v>0</v>
      </c>
      <c r="G24" s="781">
        <v>0</v>
      </c>
      <c r="H24" s="781">
        <v>0</v>
      </c>
      <c r="I24" s="781">
        <v>0</v>
      </c>
    </row>
    <row r="25" spans="2:9" ht="19.899999999999999" customHeight="1">
      <c r="B25" s="790" t="s">
        <v>1218</v>
      </c>
      <c r="C25" s="1062"/>
      <c r="D25" s="1062"/>
      <c r="E25" s="788" t="s">
        <v>1226</v>
      </c>
      <c r="F25" s="781">
        <v>0</v>
      </c>
      <c r="G25" s="781">
        <v>0</v>
      </c>
      <c r="H25" s="781">
        <v>0</v>
      </c>
      <c r="I25" s="781">
        <v>0</v>
      </c>
    </row>
    <row r="26" spans="2:9" ht="19.899999999999999" customHeight="1">
      <c r="B26" s="790" t="s">
        <v>1219</v>
      </c>
      <c r="C26" s="1062"/>
      <c r="D26" s="1062"/>
      <c r="E26" s="783" t="s">
        <v>1228</v>
      </c>
      <c r="F26" s="781">
        <v>0</v>
      </c>
      <c r="G26" s="781">
        <v>0</v>
      </c>
      <c r="H26" s="781">
        <v>0</v>
      </c>
      <c r="I26" s="781">
        <v>0</v>
      </c>
    </row>
    <row r="27" spans="2:9" ht="19.899999999999999" customHeight="1">
      <c r="B27" s="790" t="s">
        <v>1220</v>
      </c>
      <c r="C27" s="1062"/>
      <c r="D27" s="1062"/>
      <c r="E27" s="788" t="s">
        <v>1226</v>
      </c>
      <c r="F27" s="781">
        <v>0</v>
      </c>
      <c r="G27" s="781">
        <v>0</v>
      </c>
      <c r="H27" s="781">
        <v>0</v>
      </c>
      <c r="I27" s="781">
        <v>0</v>
      </c>
    </row>
    <row r="28" spans="2:9" ht="19.899999999999999" customHeight="1">
      <c r="B28" s="790">
        <v>15</v>
      </c>
      <c r="C28" s="1062"/>
      <c r="D28" s="1062"/>
      <c r="E28" s="783" t="s">
        <v>1229</v>
      </c>
      <c r="F28" s="781">
        <v>0</v>
      </c>
      <c r="G28" s="781">
        <v>0</v>
      </c>
      <c r="H28" s="781">
        <v>0</v>
      </c>
      <c r="I28" s="781">
        <v>0</v>
      </c>
    </row>
    <row r="29" spans="2:9" ht="19.899999999999999" customHeight="1">
      <c r="B29" s="790">
        <v>16</v>
      </c>
      <c r="C29" s="1062"/>
      <c r="D29" s="1062"/>
      <c r="E29" s="788" t="s">
        <v>1226</v>
      </c>
      <c r="F29" s="781">
        <v>0</v>
      </c>
      <c r="G29" s="781">
        <v>0</v>
      </c>
      <c r="H29" s="781">
        <v>0</v>
      </c>
      <c r="I29" s="781">
        <v>0</v>
      </c>
    </row>
    <row r="30" spans="2:9" ht="19.899999999999999" customHeight="1">
      <c r="B30" s="790">
        <v>17</v>
      </c>
      <c r="C30" s="1063" t="s">
        <v>1221</v>
      </c>
      <c r="D30" s="1063"/>
      <c r="E30" s="1063"/>
      <c r="F30" s="791">
        <v>168168.29</v>
      </c>
      <c r="G30" s="791">
        <v>2126832.5699999998</v>
      </c>
      <c r="H30" s="791">
        <v>2696364.53</v>
      </c>
      <c r="I30" s="791">
        <v>363852.2</v>
      </c>
    </row>
    <row r="31" spans="2:9">
      <c r="B31" s="730"/>
      <c r="C31" s="730"/>
      <c r="D31" s="730"/>
      <c r="E31" s="730"/>
      <c r="F31" s="730" t="s">
        <v>1120</v>
      </c>
      <c r="G31" s="730" t="s">
        <v>1121</v>
      </c>
      <c r="H31" s="730" t="s">
        <v>1121</v>
      </c>
      <c r="I31" s="730" t="s">
        <v>1121</v>
      </c>
    </row>
  </sheetData>
  <mergeCells count="4">
    <mergeCell ref="C8:D17"/>
    <mergeCell ref="C18:D29"/>
    <mergeCell ref="C30:E30"/>
    <mergeCell ref="B6:E7"/>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56F9-9096-4139-8A3F-203E48F676DB}">
  <dimension ref="B3:H21"/>
  <sheetViews>
    <sheetView showGridLines="0" workbookViewId="0">
      <selection activeCell="R2" sqref="R2"/>
    </sheetView>
  </sheetViews>
  <sheetFormatPr defaultRowHeight="12.75"/>
  <cols>
    <col min="2" max="2" width="6.42578125" customWidth="1"/>
    <col min="4" max="4" width="73.7109375" customWidth="1"/>
    <col min="5" max="8" width="14" customWidth="1"/>
  </cols>
  <sheetData>
    <row r="3" spans="2:8" ht="20.25">
      <c r="B3" s="566" t="s">
        <v>1155</v>
      </c>
      <c r="C3" s="566"/>
      <c r="D3" s="2"/>
      <c r="E3" s="2"/>
      <c r="F3" s="2"/>
      <c r="G3" s="2"/>
      <c r="H3" s="2"/>
    </row>
    <row r="4" spans="2:8" ht="15">
      <c r="B4" s="2"/>
      <c r="C4" s="2"/>
      <c r="D4" s="2"/>
      <c r="E4" s="2"/>
      <c r="F4" s="2"/>
      <c r="G4" s="2"/>
      <c r="H4" s="2"/>
    </row>
    <row r="5" spans="2:8" ht="15.75" thickBot="1">
      <c r="B5" s="2"/>
      <c r="C5" s="2"/>
      <c r="D5" s="2"/>
      <c r="E5" s="2"/>
      <c r="F5" s="2"/>
      <c r="G5" s="2"/>
      <c r="H5" s="2"/>
    </row>
    <row r="6" spans="2:8" ht="15" customHeight="1">
      <c r="B6" s="1066"/>
      <c r="C6" s="1066"/>
      <c r="D6" s="1066"/>
      <c r="E6" s="777" t="s">
        <v>11</v>
      </c>
      <c r="F6" s="777" t="s">
        <v>12</v>
      </c>
      <c r="G6" s="777" t="s">
        <v>13</v>
      </c>
      <c r="H6" s="777" t="s">
        <v>14</v>
      </c>
    </row>
    <row r="7" spans="2:8" ht="39">
      <c r="B7" s="1067"/>
      <c r="C7" s="1067"/>
      <c r="D7" s="1067"/>
      <c r="E7" s="792" t="s">
        <v>1243</v>
      </c>
      <c r="F7" s="792" t="s">
        <v>1244</v>
      </c>
      <c r="G7" s="792" t="s">
        <v>1245</v>
      </c>
      <c r="H7" s="792" t="s">
        <v>1200</v>
      </c>
    </row>
    <row r="8" spans="2:8">
      <c r="B8" s="790"/>
      <c r="C8" s="1068" t="s">
        <v>1230</v>
      </c>
      <c r="D8" s="1068"/>
      <c r="E8" s="1068"/>
      <c r="F8" s="1068"/>
      <c r="G8" s="1068"/>
      <c r="H8" s="1068"/>
    </row>
    <row r="9" spans="2:8">
      <c r="B9" s="790">
        <v>1</v>
      </c>
      <c r="C9" s="1069" t="s">
        <v>1231</v>
      </c>
      <c r="D9" s="1069"/>
      <c r="E9" s="781">
        <v>0</v>
      </c>
      <c r="F9" s="781">
        <v>0</v>
      </c>
      <c r="G9" s="781">
        <v>0</v>
      </c>
      <c r="H9" s="781">
        <v>0</v>
      </c>
    </row>
    <row r="10" spans="2:8">
      <c r="B10" s="790">
        <v>2</v>
      </c>
      <c r="C10" s="1069" t="s">
        <v>1232</v>
      </c>
      <c r="D10" s="1069"/>
      <c r="E10" s="781">
        <v>0</v>
      </c>
      <c r="F10" s="781">
        <v>0</v>
      </c>
      <c r="G10" s="781">
        <v>0</v>
      </c>
      <c r="H10" s="781">
        <v>0</v>
      </c>
    </row>
    <row r="11" spans="2:8" ht="21.75" customHeight="1">
      <c r="B11" s="790">
        <v>3</v>
      </c>
      <c r="C11" s="1070" t="s">
        <v>1233</v>
      </c>
      <c r="D11" s="1070"/>
      <c r="E11" s="241">
        <v>0</v>
      </c>
      <c r="F11" s="241">
        <v>0</v>
      </c>
      <c r="G11" s="241">
        <v>0</v>
      </c>
      <c r="H11" s="241">
        <v>0</v>
      </c>
    </row>
    <row r="12" spans="2:8">
      <c r="B12" s="790"/>
      <c r="C12" s="1068" t="s">
        <v>1234</v>
      </c>
      <c r="D12" s="1068"/>
      <c r="E12" s="1068"/>
      <c r="F12" s="1068"/>
      <c r="G12" s="1068"/>
      <c r="H12" s="1068"/>
    </row>
    <row r="13" spans="2:8" ht="19.5" customHeight="1">
      <c r="B13" s="790">
        <v>4</v>
      </c>
      <c r="C13" s="1069" t="s">
        <v>1235</v>
      </c>
      <c r="D13" s="1069"/>
      <c r="E13" s="781">
        <v>0</v>
      </c>
      <c r="F13" s="781">
        <v>0</v>
      </c>
      <c r="G13" s="781">
        <v>0</v>
      </c>
      <c r="H13" s="781">
        <v>0</v>
      </c>
    </row>
    <row r="14" spans="2:8">
      <c r="B14" s="790">
        <v>5</v>
      </c>
      <c r="C14" s="1069" t="s">
        <v>1236</v>
      </c>
      <c r="D14" s="1069"/>
      <c r="E14" s="781">
        <v>0</v>
      </c>
      <c r="F14" s="781">
        <v>0</v>
      </c>
      <c r="G14" s="781">
        <v>0</v>
      </c>
      <c r="H14" s="781">
        <v>0</v>
      </c>
    </row>
    <row r="15" spans="2:8">
      <c r="B15" s="790"/>
      <c r="C15" s="1068"/>
      <c r="D15" s="1068"/>
      <c r="E15" s="1068"/>
      <c r="F15" s="1068"/>
      <c r="G15" s="1068"/>
      <c r="H15" s="1068"/>
    </row>
    <row r="16" spans="2:8">
      <c r="B16" s="790">
        <v>6</v>
      </c>
      <c r="C16" s="1069" t="s">
        <v>1237</v>
      </c>
      <c r="D16" s="1069"/>
      <c r="E16" s="781">
        <v>0</v>
      </c>
      <c r="F16" s="781">
        <v>0</v>
      </c>
      <c r="G16" s="781">
        <v>0</v>
      </c>
      <c r="H16" s="781">
        <v>0</v>
      </c>
    </row>
    <row r="17" spans="2:8">
      <c r="B17" s="790">
        <v>7</v>
      </c>
      <c r="C17" s="1069" t="s">
        <v>1238</v>
      </c>
      <c r="D17" s="1069"/>
      <c r="E17" s="781">
        <v>0</v>
      </c>
      <c r="F17" s="781">
        <v>0</v>
      </c>
      <c r="G17" s="781">
        <v>0</v>
      </c>
      <c r="H17" s="781">
        <v>0</v>
      </c>
    </row>
    <row r="18" spans="2:8">
      <c r="B18" s="790">
        <v>8</v>
      </c>
      <c r="C18" s="1070" t="s">
        <v>1239</v>
      </c>
      <c r="D18" s="1070"/>
      <c r="E18" s="781">
        <v>0</v>
      </c>
      <c r="F18" s="781">
        <v>0</v>
      </c>
      <c r="G18" s="781">
        <v>0</v>
      </c>
      <c r="H18" s="781">
        <v>0</v>
      </c>
    </row>
    <row r="19" spans="2:8">
      <c r="B19" s="790">
        <v>9</v>
      </c>
      <c r="C19" s="1070" t="s">
        <v>1240</v>
      </c>
      <c r="D19" s="1070"/>
      <c r="E19" s="781">
        <v>0</v>
      </c>
      <c r="F19" s="781">
        <v>0</v>
      </c>
      <c r="G19" s="781">
        <v>0</v>
      </c>
      <c r="H19" s="781">
        <v>0</v>
      </c>
    </row>
    <row r="20" spans="2:8">
      <c r="B20" s="790">
        <v>10</v>
      </c>
      <c r="C20" s="1070" t="s">
        <v>1241</v>
      </c>
      <c r="D20" s="1070"/>
      <c r="E20" s="781">
        <v>0</v>
      </c>
      <c r="F20" s="781">
        <v>0</v>
      </c>
      <c r="G20" s="781">
        <v>0</v>
      </c>
      <c r="H20" s="781">
        <v>0</v>
      </c>
    </row>
    <row r="21" spans="2:8">
      <c r="B21" s="790">
        <v>11</v>
      </c>
      <c r="C21" s="1070" t="s">
        <v>1242</v>
      </c>
      <c r="D21" s="1070"/>
      <c r="E21" s="781">
        <v>0</v>
      </c>
      <c r="F21" s="781">
        <v>0</v>
      </c>
      <c r="G21" s="781">
        <v>0</v>
      </c>
      <c r="H21" s="781">
        <v>0</v>
      </c>
    </row>
  </sheetData>
  <mergeCells count="15">
    <mergeCell ref="C19:D19"/>
    <mergeCell ref="C20:D20"/>
    <mergeCell ref="C21:D21"/>
    <mergeCell ref="C13:D13"/>
    <mergeCell ref="C14:D14"/>
    <mergeCell ref="C15:H15"/>
    <mergeCell ref="C16:D16"/>
    <mergeCell ref="C17:D17"/>
    <mergeCell ref="C18:D18"/>
    <mergeCell ref="B6:D7"/>
    <mergeCell ref="C12:H12"/>
    <mergeCell ref="C8:H8"/>
    <mergeCell ref="C9:D9"/>
    <mergeCell ref="C10:D10"/>
    <mergeCell ref="C11:D11"/>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C5B5-8A6E-41A8-B946-839880431BD6}">
  <dimension ref="B3:K33"/>
  <sheetViews>
    <sheetView showGridLines="0" workbookViewId="0">
      <selection activeCell="K7" sqref="K7"/>
    </sheetView>
  </sheetViews>
  <sheetFormatPr defaultRowHeight="12.75"/>
  <cols>
    <col min="2" max="2" width="6" customWidth="1"/>
    <col min="3" max="3" width="66.28515625" customWidth="1"/>
    <col min="4" max="11" width="19.140625" customWidth="1"/>
  </cols>
  <sheetData>
    <row r="3" spans="2:11" ht="20.25">
      <c r="B3" s="566" t="s">
        <v>1156</v>
      </c>
      <c r="C3" s="566"/>
      <c r="D3" s="2"/>
      <c r="E3" s="2"/>
      <c r="F3" s="2"/>
      <c r="G3" s="2"/>
      <c r="H3" s="2"/>
      <c r="I3" s="41"/>
      <c r="J3" s="2"/>
      <c r="K3" s="2"/>
    </row>
    <row r="4" spans="2:11" ht="15">
      <c r="B4" s="2"/>
      <c r="C4" s="42"/>
      <c r="D4" s="42"/>
      <c r="E4" s="42"/>
      <c r="F4" s="42"/>
      <c r="G4" s="42"/>
      <c r="H4" s="42"/>
      <c r="I4" s="43"/>
      <c r="J4" s="42"/>
      <c r="K4" s="2"/>
    </row>
    <row r="5" spans="2:11" ht="15.75" thickBot="1">
      <c r="B5" s="2"/>
      <c r="C5" s="2"/>
      <c r="D5" s="2"/>
      <c r="E5" s="42"/>
      <c r="F5" s="42"/>
      <c r="G5" s="42"/>
      <c r="H5" s="42"/>
      <c r="I5" s="43"/>
      <c r="J5" s="2"/>
      <c r="K5" s="2"/>
    </row>
    <row r="6" spans="2:11">
      <c r="B6" s="1071" t="s">
        <v>1246</v>
      </c>
      <c r="C6" s="1071"/>
      <c r="D6" s="777" t="s">
        <v>11</v>
      </c>
      <c r="E6" s="777" t="s">
        <v>12</v>
      </c>
      <c r="F6" s="777" t="s">
        <v>13</v>
      </c>
      <c r="G6" s="777" t="s">
        <v>14</v>
      </c>
      <c r="H6" s="777" t="s">
        <v>15</v>
      </c>
      <c r="I6" s="777" t="s">
        <v>16</v>
      </c>
      <c r="J6" s="777" t="s">
        <v>1261</v>
      </c>
      <c r="K6" s="777" t="s">
        <v>1262</v>
      </c>
    </row>
    <row r="7" spans="2:11" ht="78" customHeight="1">
      <c r="B7" s="1072"/>
      <c r="C7" s="1072"/>
      <c r="D7" s="342" t="s">
        <v>1247</v>
      </c>
      <c r="E7" s="342" t="s">
        <v>1248</v>
      </c>
      <c r="F7" s="342" t="s">
        <v>1249</v>
      </c>
      <c r="G7" s="342" t="s">
        <v>1250</v>
      </c>
      <c r="H7" s="342" t="s">
        <v>1251</v>
      </c>
      <c r="I7" s="342" t="s">
        <v>1252</v>
      </c>
      <c r="J7" s="342" t="s">
        <v>1253</v>
      </c>
      <c r="K7" s="342" t="s">
        <v>1254</v>
      </c>
    </row>
    <row r="8" spans="2:11" ht="15" customHeight="1">
      <c r="B8" s="790">
        <v>1</v>
      </c>
      <c r="C8" s="82" t="s">
        <v>1197</v>
      </c>
      <c r="D8" s="781">
        <v>0</v>
      </c>
      <c r="E8" s="781">
        <v>0</v>
      </c>
      <c r="F8" s="781">
        <v>0</v>
      </c>
      <c r="G8" s="781">
        <v>0</v>
      </c>
      <c r="H8" s="781">
        <v>0</v>
      </c>
      <c r="I8" s="781">
        <v>0</v>
      </c>
      <c r="J8" s="781">
        <v>0</v>
      </c>
      <c r="K8" s="781">
        <v>0</v>
      </c>
    </row>
    <row r="9" spans="2:11" ht="15" customHeight="1">
      <c r="B9" s="790">
        <v>2</v>
      </c>
      <c r="C9" s="785" t="s">
        <v>1255</v>
      </c>
      <c r="D9" s="781">
        <v>0</v>
      </c>
      <c r="E9" s="781">
        <v>0</v>
      </c>
      <c r="F9" s="781">
        <v>0</v>
      </c>
      <c r="G9" s="781">
        <v>0</v>
      </c>
      <c r="H9" s="781">
        <v>0</v>
      </c>
      <c r="I9" s="781">
        <v>0</v>
      </c>
      <c r="J9" s="781">
        <v>0</v>
      </c>
      <c r="K9" s="781">
        <v>0</v>
      </c>
    </row>
    <row r="10" spans="2:11" ht="15" customHeight="1">
      <c r="B10" s="790">
        <v>3</v>
      </c>
      <c r="C10" s="785" t="s">
        <v>1123</v>
      </c>
      <c r="D10" s="781">
        <v>0</v>
      </c>
      <c r="E10" s="781">
        <v>0</v>
      </c>
      <c r="F10" s="781">
        <v>0</v>
      </c>
      <c r="G10" s="781">
        <v>0</v>
      </c>
      <c r="H10" s="781">
        <v>0</v>
      </c>
      <c r="I10" s="781">
        <v>0</v>
      </c>
      <c r="J10" s="781">
        <v>0</v>
      </c>
      <c r="K10" s="781">
        <v>0</v>
      </c>
    </row>
    <row r="11" spans="2:11" ht="15" customHeight="1">
      <c r="B11" s="790">
        <v>4</v>
      </c>
      <c r="C11" s="785" t="s">
        <v>1256</v>
      </c>
      <c r="D11" s="781">
        <v>0</v>
      </c>
      <c r="E11" s="781">
        <v>0</v>
      </c>
      <c r="F11" s="781">
        <v>0</v>
      </c>
      <c r="G11" s="781">
        <v>0</v>
      </c>
      <c r="H11" s="781">
        <v>0</v>
      </c>
      <c r="I11" s="781">
        <v>0</v>
      </c>
      <c r="J11" s="781">
        <v>0</v>
      </c>
      <c r="K11" s="781">
        <v>0</v>
      </c>
    </row>
    <row r="12" spans="2:11" ht="15" customHeight="1">
      <c r="B12" s="790">
        <v>5</v>
      </c>
      <c r="C12" s="785" t="s">
        <v>1257</v>
      </c>
      <c r="D12" s="781">
        <v>0</v>
      </c>
      <c r="E12" s="781">
        <v>0</v>
      </c>
      <c r="F12" s="781">
        <v>0</v>
      </c>
      <c r="G12" s="781">
        <v>0</v>
      </c>
      <c r="H12" s="781">
        <v>0</v>
      </c>
      <c r="I12" s="781">
        <v>0</v>
      </c>
      <c r="J12" s="781">
        <v>0</v>
      </c>
      <c r="K12" s="781">
        <v>0</v>
      </c>
    </row>
    <row r="13" spans="2:11" ht="15" customHeight="1">
      <c r="B13" s="790">
        <v>6</v>
      </c>
      <c r="C13" s="785" t="s">
        <v>1258</v>
      </c>
      <c r="D13" s="781">
        <v>0</v>
      </c>
      <c r="E13" s="781">
        <v>0</v>
      </c>
      <c r="F13" s="781">
        <v>0</v>
      </c>
      <c r="G13" s="781">
        <v>0</v>
      </c>
      <c r="H13" s="781">
        <v>0</v>
      </c>
      <c r="I13" s="781">
        <v>0</v>
      </c>
      <c r="J13" s="781">
        <v>0</v>
      </c>
      <c r="K13" s="781">
        <v>0</v>
      </c>
    </row>
    <row r="14" spans="2:11" ht="15" customHeight="1">
      <c r="B14" s="793">
        <v>7</v>
      </c>
      <c r="C14" s="82" t="s">
        <v>1259</v>
      </c>
      <c r="D14" s="789">
        <v>3985661.48</v>
      </c>
      <c r="E14" s="789">
        <v>1114216.23</v>
      </c>
      <c r="F14" s="789">
        <v>2871445.25</v>
      </c>
      <c r="G14" s="781">
        <v>0</v>
      </c>
      <c r="H14" s="781">
        <v>0</v>
      </c>
      <c r="I14" s="781">
        <v>0</v>
      </c>
      <c r="J14" s="789">
        <v>1114216.23</v>
      </c>
      <c r="K14" s="789">
        <v>1114216.23</v>
      </c>
    </row>
    <row r="15" spans="2:11" ht="15" customHeight="1">
      <c r="B15" s="793">
        <v>8</v>
      </c>
      <c r="C15" s="785" t="s">
        <v>1263</v>
      </c>
      <c r="D15" s="789">
        <v>1097317.31</v>
      </c>
      <c r="E15" s="789">
        <v>397001.87</v>
      </c>
      <c r="F15" s="789">
        <v>700315.44</v>
      </c>
      <c r="G15" s="781">
        <v>0</v>
      </c>
      <c r="H15" s="781">
        <v>0</v>
      </c>
      <c r="I15" s="781">
        <v>0</v>
      </c>
      <c r="J15" s="789">
        <v>397001.87</v>
      </c>
      <c r="K15" s="781">
        <v>0</v>
      </c>
    </row>
    <row r="16" spans="2:11" ht="15" customHeight="1">
      <c r="B16" s="793">
        <v>9</v>
      </c>
      <c r="C16" s="785" t="s">
        <v>1264</v>
      </c>
      <c r="D16" s="789">
        <v>161258.19</v>
      </c>
      <c r="E16" s="789">
        <v>72983.62</v>
      </c>
      <c r="F16" s="789">
        <v>88274.57</v>
      </c>
      <c r="G16" s="781">
        <v>0</v>
      </c>
      <c r="H16" s="781">
        <v>0</v>
      </c>
      <c r="I16" s="781">
        <v>0</v>
      </c>
      <c r="J16" s="789">
        <v>72983.62</v>
      </c>
      <c r="K16" s="789">
        <v>72983.62</v>
      </c>
    </row>
    <row r="17" spans="2:11" ht="15" customHeight="1">
      <c r="B17" s="793">
        <v>10</v>
      </c>
      <c r="C17" s="785" t="s">
        <v>1265</v>
      </c>
      <c r="D17" s="789">
        <v>2727085.98</v>
      </c>
      <c r="E17" s="789">
        <v>644230.74</v>
      </c>
      <c r="F17" s="789">
        <v>2082855.24</v>
      </c>
      <c r="G17" s="781">
        <v>0</v>
      </c>
      <c r="H17" s="781">
        <v>0</v>
      </c>
      <c r="I17" s="781">
        <v>0</v>
      </c>
      <c r="J17" s="789">
        <v>644230.74</v>
      </c>
      <c r="K17" s="789">
        <v>1041232.61</v>
      </c>
    </row>
    <row r="18" spans="2:11" ht="15" customHeight="1">
      <c r="B18" s="793">
        <v>11</v>
      </c>
      <c r="C18" s="785" t="s">
        <v>1266</v>
      </c>
      <c r="D18" s="781">
        <v>0</v>
      </c>
      <c r="E18" s="781">
        <v>0</v>
      </c>
      <c r="F18" s="781">
        <v>0</v>
      </c>
      <c r="G18" s="781">
        <v>0</v>
      </c>
      <c r="H18" s="781">
        <v>0</v>
      </c>
      <c r="I18" s="781">
        <v>0</v>
      </c>
      <c r="J18" s="781">
        <v>0</v>
      </c>
      <c r="K18" s="781">
        <v>0</v>
      </c>
    </row>
    <row r="19" spans="2:11" ht="15" customHeight="1">
      <c r="B19" s="793">
        <v>12</v>
      </c>
      <c r="C19" s="785" t="s">
        <v>1267</v>
      </c>
      <c r="D19" s="781">
        <v>0</v>
      </c>
      <c r="E19" s="781">
        <v>0</v>
      </c>
      <c r="F19" s="781">
        <v>0</v>
      </c>
      <c r="G19" s="781">
        <v>0</v>
      </c>
      <c r="H19" s="781">
        <v>0</v>
      </c>
      <c r="I19" s="781">
        <v>0</v>
      </c>
      <c r="J19" s="781">
        <v>0</v>
      </c>
      <c r="K19" s="781">
        <v>0</v>
      </c>
    </row>
    <row r="20" spans="2:11" ht="15" customHeight="1">
      <c r="B20" s="793">
        <v>13</v>
      </c>
      <c r="C20" s="781" t="s">
        <v>1199</v>
      </c>
      <c r="D20" s="789">
        <v>87020.38</v>
      </c>
      <c r="E20" s="781">
        <v>0</v>
      </c>
      <c r="F20" s="789">
        <v>67474.19</v>
      </c>
      <c r="G20" s="781">
        <v>0</v>
      </c>
      <c r="H20" s="781">
        <v>0</v>
      </c>
      <c r="I20" s="781">
        <v>0</v>
      </c>
      <c r="J20" s="781">
        <v>0</v>
      </c>
      <c r="K20" s="781">
        <v>0</v>
      </c>
    </row>
    <row r="21" spans="2:11" ht="15" customHeight="1">
      <c r="B21" s="793">
        <v>14</v>
      </c>
      <c r="C21" s="785" t="s">
        <v>1263</v>
      </c>
      <c r="D21" s="781">
        <v>0</v>
      </c>
      <c r="E21" s="781">
        <v>0</v>
      </c>
      <c r="F21" s="789">
        <v>13199.16</v>
      </c>
      <c r="G21" s="781">
        <v>0</v>
      </c>
      <c r="H21" s="781">
        <v>0</v>
      </c>
      <c r="I21" s="781">
        <v>0</v>
      </c>
      <c r="J21" s="781">
        <v>0</v>
      </c>
      <c r="K21" s="781">
        <v>0</v>
      </c>
    </row>
    <row r="22" spans="2:11" ht="15" customHeight="1">
      <c r="B22" s="793">
        <v>15</v>
      </c>
      <c r="C22" s="785" t="s">
        <v>1264</v>
      </c>
      <c r="D22" s="789">
        <v>67474.19</v>
      </c>
      <c r="E22" s="781">
        <v>0</v>
      </c>
      <c r="F22" s="789">
        <v>39002.629999999997</v>
      </c>
      <c r="G22" s="781">
        <v>0</v>
      </c>
      <c r="H22" s="781">
        <v>0</v>
      </c>
      <c r="I22" s="781">
        <v>0</v>
      </c>
      <c r="J22" s="781">
        <v>0</v>
      </c>
      <c r="K22" s="781">
        <v>0</v>
      </c>
    </row>
    <row r="23" spans="2:11" ht="15" customHeight="1">
      <c r="B23" s="793">
        <v>16</v>
      </c>
      <c r="C23" s="785" t="s">
        <v>1265</v>
      </c>
      <c r="D23" s="789">
        <v>19546.189999999999</v>
      </c>
      <c r="E23" s="781">
        <v>0</v>
      </c>
      <c r="F23" s="789">
        <v>15272.4</v>
      </c>
      <c r="G23" s="781">
        <v>0</v>
      </c>
      <c r="H23" s="781">
        <v>0</v>
      </c>
      <c r="I23" s="781">
        <v>0</v>
      </c>
      <c r="J23" s="781">
        <v>0</v>
      </c>
      <c r="K23" s="781">
        <v>0</v>
      </c>
    </row>
    <row r="24" spans="2:11" ht="15" customHeight="1">
      <c r="B24" s="793">
        <v>17</v>
      </c>
      <c r="C24" s="785" t="s">
        <v>1266</v>
      </c>
      <c r="D24" s="794">
        <v>0</v>
      </c>
      <c r="E24" s="781">
        <v>0</v>
      </c>
      <c r="F24" s="795">
        <v>0</v>
      </c>
      <c r="G24" s="781">
        <v>0</v>
      </c>
      <c r="H24" s="781">
        <v>0</v>
      </c>
      <c r="I24" s="781">
        <v>0</v>
      </c>
      <c r="J24" s="781">
        <v>0</v>
      </c>
      <c r="K24" s="781">
        <v>0</v>
      </c>
    </row>
    <row r="25" spans="2:11" ht="15" customHeight="1">
      <c r="B25" s="793">
        <v>18</v>
      </c>
      <c r="C25" s="785" t="s">
        <v>1267</v>
      </c>
      <c r="D25" s="794">
        <v>0</v>
      </c>
      <c r="E25" s="781">
        <v>0</v>
      </c>
      <c r="F25" s="795">
        <v>0</v>
      </c>
      <c r="G25" s="781">
        <v>0</v>
      </c>
      <c r="H25" s="781">
        <v>0</v>
      </c>
      <c r="I25" s="781">
        <v>0</v>
      </c>
      <c r="J25" s="781">
        <v>0</v>
      </c>
      <c r="K25" s="781">
        <v>0</v>
      </c>
    </row>
    <row r="26" spans="2:11" ht="15" customHeight="1">
      <c r="B26" s="793">
        <v>19</v>
      </c>
      <c r="C26" s="796" t="s">
        <v>1200</v>
      </c>
      <c r="D26" s="794">
        <v>0</v>
      </c>
      <c r="E26" s="781">
        <v>0</v>
      </c>
      <c r="F26" s="795">
        <v>0</v>
      </c>
      <c r="G26" s="781">
        <v>0</v>
      </c>
      <c r="H26" s="781">
        <v>0</v>
      </c>
      <c r="I26" s="781">
        <v>0</v>
      </c>
      <c r="J26" s="781">
        <v>0</v>
      </c>
      <c r="K26" s="781">
        <v>0</v>
      </c>
    </row>
    <row r="27" spans="2:11" ht="15" customHeight="1">
      <c r="B27" s="793">
        <v>20</v>
      </c>
      <c r="C27" s="785" t="s">
        <v>1263</v>
      </c>
      <c r="D27" s="794">
        <v>0</v>
      </c>
      <c r="E27" s="781">
        <v>0</v>
      </c>
      <c r="F27" s="795">
        <v>0</v>
      </c>
      <c r="G27" s="781">
        <v>0</v>
      </c>
      <c r="H27" s="781">
        <v>0</v>
      </c>
      <c r="I27" s="781">
        <v>0</v>
      </c>
      <c r="J27" s="781">
        <v>0</v>
      </c>
      <c r="K27" s="781">
        <v>0</v>
      </c>
    </row>
    <row r="28" spans="2:11" ht="15" customHeight="1">
      <c r="B28" s="793">
        <v>21</v>
      </c>
      <c r="C28" s="785" t="s">
        <v>1264</v>
      </c>
      <c r="D28" s="794">
        <v>0</v>
      </c>
      <c r="E28" s="781">
        <v>0</v>
      </c>
      <c r="F28" s="795">
        <v>0</v>
      </c>
      <c r="G28" s="781">
        <v>0</v>
      </c>
      <c r="H28" s="781">
        <v>0</v>
      </c>
      <c r="I28" s="781">
        <v>0</v>
      </c>
      <c r="J28" s="781">
        <v>0</v>
      </c>
      <c r="K28" s="781">
        <v>0</v>
      </c>
    </row>
    <row r="29" spans="2:11" ht="15" customHeight="1">
      <c r="B29" s="793">
        <v>22</v>
      </c>
      <c r="C29" s="785" t="s">
        <v>1265</v>
      </c>
      <c r="D29" s="794">
        <v>0</v>
      </c>
      <c r="E29" s="781">
        <v>0</v>
      </c>
      <c r="F29" s="795">
        <v>0</v>
      </c>
      <c r="G29" s="781">
        <v>0</v>
      </c>
      <c r="H29" s="781">
        <v>0</v>
      </c>
      <c r="I29" s="781">
        <v>0</v>
      </c>
      <c r="J29" s="781">
        <v>0</v>
      </c>
      <c r="K29" s="781">
        <v>0</v>
      </c>
    </row>
    <row r="30" spans="2:11" ht="15" customHeight="1">
      <c r="B30" s="793">
        <v>23</v>
      </c>
      <c r="C30" s="785" t="s">
        <v>1266</v>
      </c>
      <c r="D30" s="794">
        <v>0</v>
      </c>
      <c r="E30" s="781">
        <v>0</v>
      </c>
      <c r="F30" s="795">
        <v>0</v>
      </c>
      <c r="G30" s="781">
        <v>0</v>
      </c>
      <c r="H30" s="781">
        <v>0</v>
      </c>
      <c r="I30" s="781">
        <v>0</v>
      </c>
      <c r="J30" s="781">
        <v>0</v>
      </c>
      <c r="K30" s="781">
        <v>0</v>
      </c>
    </row>
    <row r="31" spans="2:11" ht="15" customHeight="1">
      <c r="B31" s="793">
        <v>24</v>
      </c>
      <c r="C31" s="785" t="s">
        <v>1267</v>
      </c>
      <c r="D31" s="794">
        <v>0</v>
      </c>
      <c r="E31" s="781">
        <v>0</v>
      </c>
      <c r="F31" s="795">
        <v>0</v>
      </c>
      <c r="G31" s="781">
        <v>0</v>
      </c>
      <c r="H31" s="781">
        <v>0</v>
      </c>
      <c r="I31" s="781">
        <v>0</v>
      </c>
      <c r="J31" s="781">
        <v>0</v>
      </c>
      <c r="K31" s="781">
        <v>0</v>
      </c>
    </row>
    <row r="32" spans="2:11" s="171" customFormat="1" ht="15" customHeight="1">
      <c r="B32" s="798">
        <v>25</v>
      </c>
      <c r="C32" s="799" t="s">
        <v>1260</v>
      </c>
      <c r="D32" s="800">
        <v>4072681.86</v>
      </c>
      <c r="E32" s="800">
        <v>1114216.23</v>
      </c>
      <c r="F32" s="800">
        <v>2938919.44</v>
      </c>
      <c r="G32" s="801">
        <v>0</v>
      </c>
      <c r="H32" s="801">
        <v>0</v>
      </c>
      <c r="I32" s="801">
        <v>0</v>
      </c>
      <c r="J32" s="802" t="s">
        <v>1122</v>
      </c>
      <c r="K32" s="800">
        <v>1114216.23</v>
      </c>
    </row>
    <row r="33" spans="4:11">
      <c r="D33" s="144"/>
      <c r="E33" s="144"/>
      <c r="F33" s="144"/>
      <c r="K33" s="144"/>
    </row>
  </sheetData>
  <mergeCells count="1">
    <mergeCell ref="B6:C7"/>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27364-F045-4BDE-AA6F-4DDC9412F40D}">
  <dimension ref="B3:D19"/>
  <sheetViews>
    <sheetView showGridLines="0" workbookViewId="0">
      <selection activeCell="G1" sqref="G1"/>
    </sheetView>
  </sheetViews>
  <sheetFormatPr defaultRowHeight="12.75"/>
  <cols>
    <col min="3" max="3" width="58.85546875" customWidth="1"/>
    <col min="4" max="4" width="30.7109375" customWidth="1"/>
  </cols>
  <sheetData>
    <row r="3" spans="2:4" ht="20.25">
      <c r="B3" s="734" t="s">
        <v>1157</v>
      </c>
    </row>
    <row r="4" spans="2:4" s="708" customFormat="1" ht="15">
      <c r="B4" s="17"/>
    </row>
    <row r="5" spans="2:4" s="708" customFormat="1" ht="15.75" thickBot="1">
      <c r="B5" s="17"/>
    </row>
    <row r="6" spans="2:4">
      <c r="B6" s="1073"/>
      <c r="C6" s="1073"/>
      <c r="D6" s="777" t="s">
        <v>11</v>
      </c>
    </row>
    <row r="7" spans="2:4" ht="46.9" customHeight="1">
      <c r="B7" s="1074"/>
      <c r="C7" s="1074"/>
      <c r="D7" s="342" t="s">
        <v>1268</v>
      </c>
    </row>
    <row r="8" spans="2:4" ht="15" customHeight="1">
      <c r="B8" s="793">
        <v>1</v>
      </c>
      <c r="C8" s="803" t="s">
        <v>1269</v>
      </c>
      <c r="D8" s="241">
        <v>0</v>
      </c>
    </row>
    <row r="9" spans="2:4" ht="15" customHeight="1">
      <c r="B9" s="793">
        <v>2</v>
      </c>
      <c r="C9" s="803" t="s">
        <v>1270</v>
      </c>
      <c r="D9" s="241">
        <v>0</v>
      </c>
    </row>
    <row r="10" spans="2:4" ht="15" customHeight="1">
      <c r="B10" s="793">
        <v>3</v>
      </c>
      <c r="C10" s="803" t="s">
        <v>1271</v>
      </c>
      <c r="D10" s="241">
        <v>0</v>
      </c>
    </row>
    <row r="11" spans="2:4" ht="15" customHeight="1">
      <c r="B11" s="793">
        <v>4</v>
      </c>
      <c r="C11" s="803" t="s">
        <v>1272</v>
      </c>
      <c r="D11" s="241">
        <v>0</v>
      </c>
    </row>
    <row r="12" spans="2:4" ht="15" customHeight="1">
      <c r="B12" s="793">
        <v>5</v>
      </c>
      <c r="C12" s="803" t="s">
        <v>1273</v>
      </c>
      <c r="D12" s="241">
        <v>0</v>
      </c>
    </row>
    <row r="13" spans="2:4" ht="15" customHeight="1">
      <c r="B13" s="793">
        <v>6</v>
      </c>
      <c r="C13" s="803" t="s">
        <v>1274</v>
      </c>
      <c r="D13" s="241">
        <v>0</v>
      </c>
    </row>
    <row r="14" spans="2:4" ht="15" customHeight="1">
      <c r="B14" s="793">
        <v>7</v>
      </c>
      <c r="C14" s="803" t="s">
        <v>1275</v>
      </c>
      <c r="D14" s="241">
        <v>0</v>
      </c>
    </row>
    <row r="15" spans="2:4" ht="15" customHeight="1">
      <c r="B15" s="793">
        <v>8</v>
      </c>
      <c r="C15" s="803" t="s">
        <v>1276</v>
      </c>
      <c r="D15" s="241">
        <v>0</v>
      </c>
    </row>
    <row r="16" spans="2:4" ht="15" customHeight="1">
      <c r="B16" s="793">
        <v>9</v>
      </c>
      <c r="C16" s="803" t="s">
        <v>1277</v>
      </c>
      <c r="D16" s="241">
        <v>0</v>
      </c>
    </row>
    <row r="17" spans="2:4" ht="15" customHeight="1">
      <c r="B17" s="793">
        <v>10</v>
      </c>
      <c r="C17" s="803" t="s">
        <v>1278</v>
      </c>
      <c r="D17" s="241">
        <v>0</v>
      </c>
    </row>
    <row r="18" spans="2:4" ht="15" customHeight="1">
      <c r="B18" s="793">
        <v>11</v>
      </c>
      <c r="C18" s="803" t="s">
        <v>1279</v>
      </c>
      <c r="D18" s="241">
        <v>0</v>
      </c>
    </row>
    <row r="19" spans="2:4" ht="15" customHeight="1">
      <c r="B19" s="676" t="s">
        <v>592</v>
      </c>
      <c r="C19" s="804" t="s">
        <v>1280</v>
      </c>
      <c r="D19" s="241">
        <v>0</v>
      </c>
    </row>
  </sheetData>
  <mergeCells count="1">
    <mergeCell ref="B6:C7"/>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4B79E-5D3A-4FB2-BC42-768027F08C75}">
  <dimension ref="B3:M15"/>
  <sheetViews>
    <sheetView showGridLines="0" workbookViewId="0">
      <selection activeCell="G11" sqref="G11:L12"/>
    </sheetView>
  </sheetViews>
  <sheetFormatPr defaultRowHeight="12.75"/>
  <cols>
    <col min="3" max="3" width="41.85546875" customWidth="1"/>
    <col min="4" max="13" width="15.42578125" customWidth="1"/>
  </cols>
  <sheetData>
    <row r="3" spans="2:13" ht="20.25">
      <c r="B3" s="566" t="s">
        <v>1158</v>
      </c>
      <c r="C3" s="27"/>
      <c r="D3" s="2"/>
      <c r="E3" s="2"/>
      <c r="F3" s="2"/>
      <c r="G3" s="2"/>
      <c r="H3" s="2"/>
      <c r="I3" s="2"/>
      <c r="J3" s="2"/>
      <c r="K3" s="2"/>
      <c r="L3" s="2"/>
      <c r="M3" s="2"/>
    </row>
    <row r="4" spans="2:13" ht="15">
      <c r="B4" s="2"/>
      <c r="C4" s="44"/>
      <c r="D4" s="44"/>
      <c r="E4" s="44"/>
      <c r="F4" s="44"/>
      <c r="G4" s="45"/>
      <c r="H4" s="45"/>
      <c r="I4" s="45"/>
      <c r="J4" s="45"/>
      <c r="K4" s="45"/>
      <c r="L4" s="45"/>
      <c r="M4" s="45"/>
    </row>
    <row r="5" spans="2:13" s="708" customFormat="1" ht="15.75" thickBot="1">
      <c r="B5" s="2"/>
      <c r="C5" s="713"/>
      <c r="D5" s="713"/>
      <c r="E5" s="713"/>
      <c r="F5" s="713"/>
      <c r="G5" s="45"/>
      <c r="H5" s="45"/>
      <c r="I5" s="45"/>
      <c r="J5" s="45"/>
      <c r="K5" s="45"/>
      <c r="L5" s="45"/>
      <c r="M5" s="45"/>
    </row>
    <row r="6" spans="2:13">
      <c r="B6" s="1064"/>
      <c r="C6" s="1064"/>
      <c r="D6" s="777" t="s">
        <v>11</v>
      </c>
      <c r="E6" s="777" t="s">
        <v>12</v>
      </c>
      <c r="F6" s="777" t="s">
        <v>13</v>
      </c>
      <c r="G6" s="777" t="s">
        <v>14</v>
      </c>
      <c r="H6" s="777" t="s">
        <v>15</v>
      </c>
      <c r="I6" s="777" t="s">
        <v>16</v>
      </c>
      <c r="J6" s="777" t="s">
        <v>36</v>
      </c>
      <c r="K6" s="777" t="s">
        <v>37</v>
      </c>
      <c r="L6" s="777" t="s">
        <v>561</v>
      </c>
      <c r="M6" s="777" t="s">
        <v>562</v>
      </c>
    </row>
    <row r="7" spans="2:13">
      <c r="B7" s="1064"/>
      <c r="C7" s="1064"/>
      <c r="D7" s="1075" t="s">
        <v>1281</v>
      </c>
      <c r="E7" s="1075"/>
      <c r="F7" s="1075"/>
      <c r="G7" s="1075" t="s">
        <v>1282</v>
      </c>
      <c r="H7" s="1075"/>
      <c r="I7" s="1075"/>
      <c r="J7" s="1075"/>
      <c r="K7" s="1075"/>
      <c r="L7" s="1075"/>
      <c r="M7" s="805"/>
    </row>
    <row r="8" spans="2:13" ht="29.25">
      <c r="B8" s="1065"/>
      <c r="C8" s="1065"/>
      <c r="D8" s="806" t="s">
        <v>1197</v>
      </c>
      <c r="E8" s="806" t="s">
        <v>1259</v>
      </c>
      <c r="F8" s="806" t="s">
        <v>1283</v>
      </c>
      <c r="G8" s="806" t="s">
        <v>1284</v>
      </c>
      <c r="H8" s="806" t="s">
        <v>1285</v>
      </c>
      <c r="I8" s="806" t="s">
        <v>1286</v>
      </c>
      <c r="J8" s="806" t="s">
        <v>1287</v>
      </c>
      <c r="K8" s="806" t="s">
        <v>1288</v>
      </c>
      <c r="L8" s="806" t="s">
        <v>1289</v>
      </c>
      <c r="M8" s="806" t="s">
        <v>1290</v>
      </c>
    </row>
    <row r="9" spans="2:13">
      <c r="B9" s="813">
        <v>1</v>
      </c>
      <c r="C9" s="797" t="s">
        <v>1291</v>
      </c>
      <c r="D9" s="807"/>
      <c r="E9" s="807"/>
      <c r="F9" s="807"/>
      <c r="G9" s="807"/>
      <c r="H9" s="807"/>
      <c r="I9" s="807"/>
      <c r="J9" s="807"/>
      <c r="K9" s="807"/>
      <c r="L9" s="807"/>
      <c r="M9" s="808">
        <v>60</v>
      </c>
    </row>
    <row r="10" spans="2:13">
      <c r="B10" s="813">
        <v>2</v>
      </c>
      <c r="C10" s="814" t="s">
        <v>1292</v>
      </c>
      <c r="D10" s="809">
        <v>7</v>
      </c>
      <c r="E10" s="809">
        <v>11</v>
      </c>
      <c r="F10" s="809">
        <v>18</v>
      </c>
      <c r="G10" s="807"/>
      <c r="H10" s="807"/>
      <c r="I10" s="807"/>
      <c r="J10" s="807"/>
      <c r="K10" s="807"/>
      <c r="L10" s="807"/>
      <c r="M10" s="810"/>
    </row>
    <row r="11" spans="2:13">
      <c r="B11" s="813">
        <v>3</v>
      </c>
      <c r="C11" s="815" t="s">
        <v>1293</v>
      </c>
      <c r="D11" s="807"/>
      <c r="E11" s="807"/>
      <c r="F11" s="807"/>
      <c r="G11" s="811">
        <v>1</v>
      </c>
      <c r="H11" s="811">
        <v>11</v>
      </c>
      <c r="I11" s="880">
        <v>0</v>
      </c>
      <c r="J11" s="811">
        <v>19</v>
      </c>
      <c r="K11" s="811">
        <v>3</v>
      </c>
      <c r="L11" s="811">
        <v>0</v>
      </c>
      <c r="M11" s="810"/>
    </row>
    <row r="12" spans="2:13">
      <c r="B12" s="813">
        <v>4</v>
      </c>
      <c r="C12" s="815" t="s">
        <v>1294</v>
      </c>
      <c r="D12" s="807"/>
      <c r="E12" s="807"/>
      <c r="F12" s="807"/>
      <c r="G12" s="880">
        <v>0</v>
      </c>
      <c r="H12" s="880">
        <v>0</v>
      </c>
      <c r="I12" s="880">
        <v>0</v>
      </c>
      <c r="J12" s="811">
        <v>4</v>
      </c>
      <c r="K12" s="811">
        <v>4</v>
      </c>
      <c r="L12" s="811">
        <v>0</v>
      </c>
      <c r="M12" s="810"/>
    </row>
    <row r="13" spans="2:13">
      <c r="B13" s="813">
        <v>5</v>
      </c>
      <c r="C13" s="797" t="s">
        <v>1295</v>
      </c>
      <c r="D13" s="812">
        <v>168168.29</v>
      </c>
      <c r="E13" s="812">
        <v>2047895.96</v>
      </c>
      <c r="F13" s="812">
        <v>2216064.25</v>
      </c>
      <c r="G13" s="812">
        <v>71382</v>
      </c>
      <c r="H13" s="812">
        <v>925410.36</v>
      </c>
      <c r="I13" s="879">
        <v>0</v>
      </c>
      <c r="J13" s="812">
        <v>1570347.76</v>
      </c>
      <c r="K13" s="812">
        <v>383399.62</v>
      </c>
      <c r="L13" s="809">
        <v>0</v>
      </c>
      <c r="M13" s="810"/>
    </row>
    <row r="14" spans="2:13">
      <c r="B14" s="813">
        <v>6</v>
      </c>
      <c r="C14" s="814" t="s">
        <v>1296</v>
      </c>
      <c r="D14" s="879">
        <v>0</v>
      </c>
      <c r="E14" s="879">
        <v>0</v>
      </c>
      <c r="F14" s="879">
        <v>0</v>
      </c>
      <c r="G14" s="879">
        <v>0</v>
      </c>
      <c r="H14" s="879">
        <v>0</v>
      </c>
      <c r="I14" s="879">
        <v>0</v>
      </c>
      <c r="J14" s="879">
        <v>0</v>
      </c>
      <c r="K14" s="879">
        <v>0</v>
      </c>
      <c r="L14" s="809">
        <v>0</v>
      </c>
      <c r="M14" s="810"/>
    </row>
    <row r="15" spans="2:13">
      <c r="B15" s="813">
        <v>7</v>
      </c>
      <c r="C15" s="815" t="s">
        <v>1297</v>
      </c>
      <c r="D15" s="812">
        <v>168168.29</v>
      </c>
      <c r="E15" s="812">
        <v>2047895.96</v>
      </c>
      <c r="F15" s="812">
        <v>2216064.25</v>
      </c>
      <c r="G15" s="812">
        <v>71382</v>
      </c>
      <c r="H15" s="812">
        <v>925410.36</v>
      </c>
      <c r="I15" s="879">
        <v>0</v>
      </c>
      <c r="J15" s="812">
        <v>1570347.76</v>
      </c>
      <c r="K15" s="812">
        <v>383399.62</v>
      </c>
      <c r="L15" s="809">
        <v>0</v>
      </c>
      <c r="M15" s="810"/>
    </row>
  </sheetData>
  <mergeCells count="3">
    <mergeCell ref="D7:F7"/>
    <mergeCell ref="G7:L7"/>
    <mergeCell ref="B6:C8"/>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AF79D-FA81-49A3-BB98-F382210CCA12}">
  <dimension ref="B3:K17"/>
  <sheetViews>
    <sheetView showGridLines="0" workbookViewId="0">
      <selection activeCell="D9" sqref="D9:K17"/>
    </sheetView>
  </sheetViews>
  <sheetFormatPr defaultRowHeight="12.75"/>
  <cols>
    <col min="3" max="3" width="47.7109375" customWidth="1"/>
    <col min="4" max="11" width="13.7109375" customWidth="1"/>
  </cols>
  <sheetData>
    <row r="3" spans="2:11" ht="16.5" customHeight="1">
      <c r="B3" s="748" t="s">
        <v>1159</v>
      </c>
      <c r="C3" s="748"/>
      <c r="D3" s="48"/>
      <c r="E3" s="30"/>
      <c r="F3" s="30"/>
      <c r="G3" s="30"/>
      <c r="H3" s="30"/>
      <c r="I3" s="30"/>
      <c r="J3" s="30"/>
      <c r="K3" s="30"/>
    </row>
    <row r="4" spans="2:11" ht="15.75">
      <c r="B4" s="46"/>
      <c r="C4" s="49"/>
      <c r="D4" s="50"/>
      <c r="E4" s="50"/>
      <c r="F4" s="50"/>
      <c r="G4" s="50"/>
      <c r="H4" s="50"/>
      <c r="I4" s="50"/>
      <c r="J4" s="50"/>
      <c r="K4" s="46"/>
    </row>
    <row r="5" spans="2:11" ht="16.5" thickBot="1">
      <c r="B5" s="46"/>
      <c r="C5" s="49"/>
      <c r="D5" s="50"/>
      <c r="E5" s="50"/>
      <c r="F5" s="50"/>
      <c r="G5" s="50"/>
      <c r="H5" s="50"/>
      <c r="I5" s="50"/>
      <c r="J5" s="50"/>
      <c r="K5" s="46"/>
    </row>
    <row r="6" spans="2:11" ht="27" customHeight="1">
      <c r="B6" s="1080"/>
      <c r="C6" s="1080"/>
      <c r="D6" s="1076" t="s">
        <v>1298</v>
      </c>
      <c r="E6" s="1077"/>
      <c r="F6" s="1078" t="s">
        <v>1299</v>
      </c>
      <c r="G6" s="1078"/>
      <c r="H6" s="1077" t="s">
        <v>1300</v>
      </c>
      <c r="I6" s="1077"/>
      <c r="J6" s="1078" t="s">
        <v>1301</v>
      </c>
      <c r="K6" s="1079"/>
    </row>
    <row r="7" spans="2:11" ht="30" thickBot="1">
      <c r="B7" s="1080"/>
      <c r="C7" s="1080"/>
      <c r="D7" s="816"/>
      <c r="E7" s="817" t="s">
        <v>1302</v>
      </c>
      <c r="F7" s="818"/>
      <c r="G7" s="817" t="s">
        <v>1317</v>
      </c>
      <c r="H7" s="818"/>
      <c r="I7" s="817" t="s">
        <v>1303</v>
      </c>
      <c r="J7" s="818"/>
      <c r="K7" s="819" t="s">
        <v>1318</v>
      </c>
    </row>
    <row r="8" spans="2:11" ht="13.5" thickBot="1">
      <c r="B8" s="1081"/>
      <c r="C8" s="1081"/>
      <c r="D8" s="820" t="s">
        <v>382</v>
      </c>
      <c r="E8" s="820" t="s">
        <v>386</v>
      </c>
      <c r="F8" s="820" t="s">
        <v>9</v>
      </c>
      <c r="G8" s="820" t="s">
        <v>10</v>
      </c>
      <c r="H8" s="820" t="s">
        <v>390</v>
      </c>
      <c r="I8" s="820" t="s">
        <v>397</v>
      </c>
      <c r="J8" s="820" t="s">
        <v>399</v>
      </c>
      <c r="K8" s="820" t="s">
        <v>401</v>
      </c>
    </row>
    <row r="9" spans="2:11" ht="15" customHeight="1">
      <c r="B9" s="821" t="s">
        <v>382</v>
      </c>
      <c r="C9" s="822" t="s">
        <v>1304</v>
      </c>
      <c r="D9" s="823">
        <v>5589173</v>
      </c>
      <c r="E9" s="823">
        <v>5304929</v>
      </c>
      <c r="F9" s="824"/>
      <c r="G9" s="824"/>
      <c r="H9" s="823">
        <v>9616010616</v>
      </c>
      <c r="I9" s="823">
        <v>913385143</v>
      </c>
      <c r="J9" s="824"/>
      <c r="K9" s="825"/>
    </row>
    <row r="10" spans="2:11" ht="15" customHeight="1">
      <c r="B10" s="338" t="s">
        <v>1305</v>
      </c>
      <c r="C10" s="826" t="s">
        <v>1306</v>
      </c>
      <c r="D10" s="827">
        <v>0</v>
      </c>
      <c r="E10" s="827">
        <v>0</v>
      </c>
      <c r="F10" s="827">
        <v>0</v>
      </c>
      <c r="G10" s="827">
        <v>0</v>
      </c>
      <c r="H10" s="827">
        <v>44711890</v>
      </c>
      <c r="I10" s="827">
        <v>20210453</v>
      </c>
      <c r="J10" s="827">
        <v>35057279</v>
      </c>
      <c r="K10" s="828">
        <v>20210453</v>
      </c>
    </row>
    <row r="11" spans="2:11" ht="15" customHeight="1">
      <c r="B11" s="338" t="s">
        <v>1307</v>
      </c>
      <c r="C11" s="826" t="s">
        <v>777</v>
      </c>
      <c r="D11" s="827">
        <v>5304929</v>
      </c>
      <c r="E11" s="827">
        <v>5304929</v>
      </c>
      <c r="F11" s="827">
        <v>5291572</v>
      </c>
      <c r="G11" s="827">
        <v>5291572</v>
      </c>
      <c r="H11" s="827">
        <v>1237202385</v>
      </c>
      <c r="I11" s="827">
        <v>652823720</v>
      </c>
      <c r="J11" s="827">
        <v>1142126482</v>
      </c>
      <c r="K11" s="828">
        <v>1022558529</v>
      </c>
    </row>
    <row r="12" spans="2:11" ht="15" customHeight="1">
      <c r="B12" s="338" t="s">
        <v>1308</v>
      </c>
      <c r="C12" s="339" t="s">
        <v>1309</v>
      </c>
      <c r="D12" s="827">
        <v>0</v>
      </c>
      <c r="E12" s="827">
        <v>0</v>
      </c>
      <c r="F12" s="827">
        <v>0</v>
      </c>
      <c r="G12" s="827">
        <v>0</v>
      </c>
      <c r="H12" s="827">
        <v>40959711</v>
      </c>
      <c r="I12" s="827">
        <v>0</v>
      </c>
      <c r="J12" s="827">
        <v>40637865</v>
      </c>
      <c r="K12" s="828">
        <v>0</v>
      </c>
    </row>
    <row r="13" spans="2:11" ht="15" customHeight="1">
      <c r="B13" s="338" t="s">
        <v>1310</v>
      </c>
      <c r="C13" s="339" t="s">
        <v>1311</v>
      </c>
      <c r="D13" s="827">
        <v>0</v>
      </c>
      <c r="E13" s="827">
        <v>0</v>
      </c>
      <c r="F13" s="827">
        <v>0</v>
      </c>
      <c r="G13" s="827">
        <v>0</v>
      </c>
      <c r="H13" s="827">
        <v>0</v>
      </c>
      <c r="I13" s="827">
        <v>0</v>
      </c>
      <c r="J13" s="827">
        <v>0</v>
      </c>
      <c r="K13" s="828">
        <v>0</v>
      </c>
    </row>
    <row r="14" spans="2:11" ht="15" customHeight="1">
      <c r="B14" s="338" t="s">
        <v>395</v>
      </c>
      <c r="C14" s="339" t="s">
        <v>1312</v>
      </c>
      <c r="D14" s="827">
        <v>5304929</v>
      </c>
      <c r="E14" s="827">
        <v>5304929</v>
      </c>
      <c r="F14" s="827">
        <v>5291572</v>
      </c>
      <c r="G14" s="827">
        <v>5291572</v>
      </c>
      <c r="H14" s="827">
        <v>651235868</v>
      </c>
      <c r="I14" s="827">
        <v>652823720</v>
      </c>
      <c r="J14" s="827">
        <v>651536692</v>
      </c>
      <c r="K14" s="828">
        <v>650155268</v>
      </c>
    </row>
    <row r="15" spans="2:11" ht="15" customHeight="1">
      <c r="B15" s="338" t="s">
        <v>1313</v>
      </c>
      <c r="C15" s="339" t="s">
        <v>1314</v>
      </c>
      <c r="D15" s="827">
        <v>0</v>
      </c>
      <c r="E15" s="827">
        <v>0</v>
      </c>
      <c r="F15" s="827">
        <v>0</v>
      </c>
      <c r="G15" s="827">
        <v>0</v>
      </c>
      <c r="H15" s="827">
        <v>51341797</v>
      </c>
      <c r="I15" s="827">
        <v>0</v>
      </c>
      <c r="J15" s="827">
        <v>51245614</v>
      </c>
      <c r="K15" s="828">
        <v>0</v>
      </c>
    </row>
    <row r="16" spans="2:11" ht="15" customHeight="1">
      <c r="B16" s="338" t="s">
        <v>1315</v>
      </c>
      <c r="C16" s="339" t="s">
        <v>1316</v>
      </c>
      <c r="D16" s="827">
        <v>0</v>
      </c>
      <c r="E16" s="827">
        <v>0</v>
      </c>
      <c r="F16" s="827">
        <v>0</v>
      </c>
      <c r="G16" s="827">
        <v>0</v>
      </c>
      <c r="H16" s="827">
        <v>54112457</v>
      </c>
      <c r="I16" s="827">
        <v>0</v>
      </c>
      <c r="J16" s="827">
        <v>48212808</v>
      </c>
      <c r="K16" s="828">
        <v>0</v>
      </c>
    </row>
    <row r="17" spans="2:11" ht="15" customHeight="1" thickBot="1">
      <c r="B17" s="340" t="s">
        <v>403</v>
      </c>
      <c r="C17" s="829" t="s">
        <v>241</v>
      </c>
      <c r="D17" s="830">
        <v>284244</v>
      </c>
      <c r="E17" s="830">
        <v>0</v>
      </c>
      <c r="F17" s="831"/>
      <c r="G17" s="831"/>
      <c r="H17" s="830">
        <v>8334096342</v>
      </c>
      <c r="I17" s="830">
        <v>240350969</v>
      </c>
      <c r="J17" s="831"/>
      <c r="K17" s="832"/>
    </row>
  </sheetData>
  <mergeCells count="5">
    <mergeCell ref="D6:E6"/>
    <mergeCell ref="F6:G6"/>
    <mergeCell ref="H6:I6"/>
    <mergeCell ref="J6:K6"/>
    <mergeCell ref="B6:C8"/>
  </mergeCells>
  <conditionalFormatting sqref="D9:K17">
    <cfRule type="cellIs" dxfId="3" priority="1" stopIfTrue="1" operator="lessThan">
      <formula>0</formula>
    </cfRule>
  </conditionalFormatting>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038E-4F9C-4F56-8C96-323C85205D05}">
  <dimension ref="B3:G23"/>
  <sheetViews>
    <sheetView showGridLines="0" workbookViewId="0">
      <selection activeCell="D10" sqref="D10:G23"/>
    </sheetView>
  </sheetViews>
  <sheetFormatPr defaultRowHeight="12.75"/>
  <cols>
    <col min="3" max="3" width="59.28515625" customWidth="1"/>
    <col min="4" max="4" width="18" customWidth="1"/>
    <col min="5" max="5" width="18.85546875" customWidth="1"/>
    <col min="6" max="6" width="15.85546875" customWidth="1"/>
    <col min="7" max="7" width="20.28515625" customWidth="1"/>
  </cols>
  <sheetData>
    <row r="3" spans="2:7" ht="20.25">
      <c r="B3" s="748" t="s">
        <v>1160</v>
      </c>
      <c r="C3" s="47"/>
      <c r="D3" s="52"/>
      <c r="E3" s="52"/>
      <c r="F3" s="52"/>
      <c r="G3" s="52"/>
    </row>
    <row r="4" spans="2:7" ht="18.75">
      <c r="B4" s="51"/>
      <c r="C4" s="53"/>
      <c r="D4" s="52"/>
      <c r="E4" s="52"/>
      <c r="F4" s="52"/>
      <c r="G4" s="52"/>
    </row>
    <row r="5" spans="2:7" ht="16.5" thickBot="1">
      <c r="B5" s="49"/>
      <c r="C5" s="49"/>
      <c r="D5" s="50"/>
      <c r="E5" s="50"/>
      <c r="F5" s="50"/>
      <c r="G5" s="50"/>
    </row>
    <row r="6" spans="2:7" ht="19.899999999999999" customHeight="1">
      <c r="B6" s="1088"/>
      <c r="C6" s="1089"/>
      <c r="D6" s="1082" t="s">
        <v>1319</v>
      </c>
      <c r="E6" s="1083"/>
      <c r="F6" s="1083" t="s">
        <v>1320</v>
      </c>
      <c r="G6" s="1086"/>
    </row>
    <row r="7" spans="2:7" ht="34.9" customHeight="1">
      <c r="B7" s="1088"/>
      <c r="C7" s="1089"/>
      <c r="D7" s="1084"/>
      <c r="E7" s="1085"/>
      <c r="F7" s="1085" t="s">
        <v>1321</v>
      </c>
      <c r="G7" s="1087"/>
    </row>
    <row r="8" spans="2:7" ht="35.450000000000003" customHeight="1">
      <c r="B8" s="1088"/>
      <c r="C8" s="1089"/>
      <c r="D8" s="842"/>
      <c r="E8" s="833" t="s">
        <v>1317</v>
      </c>
      <c r="F8" s="833"/>
      <c r="G8" s="843" t="s">
        <v>1318</v>
      </c>
    </row>
    <row r="9" spans="2:7" ht="14.25" customHeight="1" thickBot="1">
      <c r="B9" s="1090"/>
      <c r="C9" s="1091"/>
      <c r="D9" s="340" t="s">
        <v>1331</v>
      </c>
      <c r="E9" s="844" t="s">
        <v>1305</v>
      </c>
      <c r="F9" s="844" t="s">
        <v>1307</v>
      </c>
      <c r="G9" s="845" t="s">
        <v>1310</v>
      </c>
    </row>
    <row r="10" spans="2:7" ht="19.899999999999999" customHeight="1">
      <c r="B10" s="821" t="s">
        <v>405</v>
      </c>
      <c r="C10" s="822" t="s">
        <v>1322</v>
      </c>
      <c r="D10" s="823">
        <v>30188923</v>
      </c>
      <c r="E10" s="823">
        <v>0</v>
      </c>
      <c r="F10" s="823">
        <v>269806468</v>
      </c>
      <c r="G10" s="539">
        <v>269806468</v>
      </c>
    </row>
    <row r="11" spans="2:7" ht="19.899999999999999" customHeight="1">
      <c r="B11" s="338" t="s">
        <v>715</v>
      </c>
      <c r="C11" s="826" t="s">
        <v>1323</v>
      </c>
      <c r="D11" s="827">
        <v>0</v>
      </c>
      <c r="E11" s="827">
        <v>0</v>
      </c>
      <c r="F11" s="827">
        <v>0</v>
      </c>
      <c r="G11" s="828">
        <v>0</v>
      </c>
    </row>
    <row r="12" spans="2:7" ht="19.899999999999999" customHeight="1">
      <c r="B12" s="338" t="s">
        <v>737</v>
      </c>
      <c r="C12" s="826" t="s">
        <v>1306</v>
      </c>
      <c r="D12" s="827">
        <v>0</v>
      </c>
      <c r="E12" s="827">
        <v>0</v>
      </c>
      <c r="F12" s="827">
        <v>0</v>
      </c>
      <c r="G12" s="828">
        <v>0</v>
      </c>
    </row>
    <row r="13" spans="2:7" ht="19.899999999999999" customHeight="1">
      <c r="B13" s="338" t="s">
        <v>739</v>
      </c>
      <c r="C13" s="826" t="s">
        <v>777</v>
      </c>
      <c r="D13" s="827">
        <v>26182923</v>
      </c>
      <c r="E13" s="827">
        <v>0</v>
      </c>
      <c r="F13" s="827">
        <v>269806468</v>
      </c>
      <c r="G13" s="828">
        <v>269806468</v>
      </c>
    </row>
    <row r="14" spans="2:7" ht="19.899999999999999" customHeight="1">
      <c r="B14" s="338" t="s">
        <v>741</v>
      </c>
      <c r="C14" s="339" t="s">
        <v>1309</v>
      </c>
      <c r="D14" s="827">
        <v>0</v>
      </c>
      <c r="E14" s="827">
        <v>0</v>
      </c>
      <c r="F14" s="827">
        <v>0</v>
      </c>
      <c r="G14" s="828">
        <v>0</v>
      </c>
    </row>
    <row r="15" spans="2:7" ht="19.899999999999999" customHeight="1">
      <c r="B15" s="338" t="s">
        <v>743</v>
      </c>
      <c r="C15" s="339" t="s">
        <v>1311</v>
      </c>
      <c r="D15" s="827">
        <v>0</v>
      </c>
      <c r="E15" s="827">
        <v>0</v>
      </c>
      <c r="F15" s="827">
        <v>0</v>
      </c>
      <c r="G15" s="828">
        <v>0</v>
      </c>
    </row>
    <row r="16" spans="2:7" ht="19.899999999999999" customHeight="1">
      <c r="B16" s="338" t="s">
        <v>745</v>
      </c>
      <c r="C16" s="339" t="s">
        <v>1312</v>
      </c>
      <c r="D16" s="827">
        <v>26182923</v>
      </c>
      <c r="E16" s="827">
        <v>0</v>
      </c>
      <c r="F16" s="827">
        <v>269806468</v>
      </c>
      <c r="G16" s="828">
        <v>269806468</v>
      </c>
    </row>
    <row r="17" spans="2:7" ht="19.899999999999999" customHeight="1">
      <c r="B17" s="338" t="s">
        <v>747</v>
      </c>
      <c r="C17" s="339" t="s">
        <v>1314</v>
      </c>
      <c r="D17" s="827">
        <v>0</v>
      </c>
      <c r="E17" s="827">
        <v>0</v>
      </c>
      <c r="F17" s="827">
        <v>0</v>
      </c>
      <c r="G17" s="828">
        <v>0</v>
      </c>
    </row>
    <row r="18" spans="2:7" ht="19.899999999999999" customHeight="1">
      <c r="B18" s="338" t="s">
        <v>778</v>
      </c>
      <c r="C18" s="339" t="s">
        <v>1316</v>
      </c>
      <c r="D18" s="827">
        <v>0</v>
      </c>
      <c r="E18" s="827">
        <v>0</v>
      </c>
      <c r="F18" s="827">
        <v>0</v>
      </c>
      <c r="G18" s="828">
        <v>0</v>
      </c>
    </row>
    <row r="19" spans="2:7" ht="19.899999999999999" customHeight="1">
      <c r="B19" s="338" t="s">
        <v>779</v>
      </c>
      <c r="C19" s="826" t="s">
        <v>1324</v>
      </c>
      <c r="D19" s="827">
        <v>4006000</v>
      </c>
      <c r="E19" s="827">
        <v>0</v>
      </c>
      <c r="F19" s="827">
        <v>0</v>
      </c>
      <c r="G19" s="828">
        <v>0</v>
      </c>
    </row>
    <row r="20" spans="2:7" ht="19.899999999999999" customHeight="1">
      <c r="B20" s="338" t="s">
        <v>1325</v>
      </c>
      <c r="C20" s="826" t="s">
        <v>1326</v>
      </c>
      <c r="D20" s="827">
        <v>0</v>
      </c>
      <c r="E20" s="827">
        <v>0</v>
      </c>
      <c r="F20" s="827">
        <v>0</v>
      </c>
      <c r="G20" s="828">
        <v>0</v>
      </c>
    </row>
    <row r="21" spans="2:7" ht="19.899999999999999" customHeight="1">
      <c r="B21" s="836" t="s">
        <v>1327</v>
      </c>
      <c r="C21" s="835" t="s">
        <v>1328</v>
      </c>
      <c r="D21" s="827">
        <v>0</v>
      </c>
      <c r="E21" s="827">
        <v>0</v>
      </c>
      <c r="F21" s="827">
        <v>0</v>
      </c>
      <c r="G21" s="828">
        <v>0</v>
      </c>
    </row>
    <row r="22" spans="2:7" ht="19.899999999999999" customHeight="1">
      <c r="B22" s="836">
        <v>241</v>
      </c>
      <c r="C22" s="835" t="s">
        <v>1329</v>
      </c>
      <c r="D22" s="834"/>
      <c r="E22" s="834"/>
      <c r="F22" s="827">
        <v>0</v>
      </c>
      <c r="G22" s="828">
        <v>0</v>
      </c>
    </row>
    <row r="23" spans="2:7" ht="19.899999999999999" customHeight="1" thickBot="1">
      <c r="B23" s="837">
        <v>250</v>
      </c>
      <c r="C23" s="838" t="s">
        <v>1330</v>
      </c>
      <c r="D23" s="839">
        <v>35778096</v>
      </c>
      <c r="E23" s="839">
        <v>0</v>
      </c>
      <c r="F23" s="840"/>
      <c r="G23" s="841"/>
    </row>
  </sheetData>
  <mergeCells count="4">
    <mergeCell ref="D6:E7"/>
    <mergeCell ref="F6:G6"/>
    <mergeCell ref="F7:G7"/>
    <mergeCell ref="B6:C9"/>
  </mergeCells>
  <conditionalFormatting sqref="D6:D19 E9:E19 F8:F19 E6:F7 D23:F23 F22 D20:F21 G9:G23 D3:G4">
    <cfRule type="cellIs" dxfId="2" priority="2" stopIfTrue="1" operator="lessThan">
      <formula>0</formula>
    </cfRule>
  </conditionalFormatting>
  <conditionalFormatting sqref="D22:E22">
    <cfRule type="cellIs" dxfId="1" priority="1"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DF410-0F84-4A3A-9624-7F212DDC20B5}">
  <dimension ref="A1:J34"/>
  <sheetViews>
    <sheetView showGridLines="0" workbookViewId="0">
      <selection activeCell="L25" sqref="L25"/>
    </sheetView>
  </sheetViews>
  <sheetFormatPr defaultRowHeight="12.75"/>
  <cols>
    <col min="3" max="3" width="47.28515625" customWidth="1"/>
    <col min="4" max="8" width="15.28515625" customWidth="1"/>
    <col min="10" max="10" width="11.140625" bestFit="1" customWidth="1"/>
    <col min="11" max="11" width="12" bestFit="1" customWidth="1"/>
  </cols>
  <sheetData>
    <row r="1" spans="1:10">
      <c r="A1" s="731"/>
    </row>
    <row r="3" spans="1:10" ht="41.25" customHeight="1">
      <c r="B3" s="921" t="s">
        <v>931</v>
      </c>
      <c r="C3" s="921"/>
      <c r="D3" s="921"/>
      <c r="E3" s="921"/>
      <c r="F3" s="921"/>
      <c r="G3" s="921"/>
      <c r="H3" s="871"/>
    </row>
    <row r="4" spans="1:10">
      <c r="B4" s="7"/>
      <c r="C4" s="8"/>
      <c r="D4" s="8"/>
      <c r="E4" s="8"/>
      <c r="F4" s="8"/>
      <c r="G4" s="8"/>
      <c r="H4" s="8"/>
    </row>
    <row r="5" spans="1:10" ht="13.5" thickBot="1">
      <c r="B5" s="7"/>
      <c r="C5" s="8"/>
      <c r="D5" s="8"/>
      <c r="E5" s="8"/>
      <c r="F5" s="8"/>
      <c r="G5" s="8"/>
      <c r="H5" s="8"/>
    </row>
    <row r="6" spans="1:10" ht="13.5" thickBot="1">
      <c r="B6" s="65"/>
      <c r="C6" s="65"/>
      <c r="D6" s="60" t="s">
        <v>11</v>
      </c>
      <c r="E6" s="60" t="s">
        <v>12</v>
      </c>
      <c r="F6" s="60" t="s">
        <v>13</v>
      </c>
      <c r="G6" s="60" t="s">
        <v>14</v>
      </c>
      <c r="H6" s="60" t="s">
        <v>15</v>
      </c>
    </row>
    <row r="7" spans="1:10" ht="13.5" thickBot="1">
      <c r="B7" s="65"/>
      <c r="C7" s="65"/>
      <c r="D7" s="920" t="s">
        <v>56</v>
      </c>
      <c r="E7" s="920" t="s">
        <v>57</v>
      </c>
      <c r="F7" s="920"/>
      <c r="G7" s="920"/>
      <c r="H7" s="920"/>
    </row>
    <row r="8" spans="1:10" ht="30" thickBot="1">
      <c r="B8" s="65"/>
      <c r="C8" s="65"/>
      <c r="D8" s="920"/>
      <c r="E8" s="200" t="s">
        <v>58</v>
      </c>
      <c r="F8" s="200" t="s">
        <v>59</v>
      </c>
      <c r="G8" s="66" t="s">
        <v>60</v>
      </c>
      <c r="H8" s="200" t="s">
        <v>61</v>
      </c>
    </row>
    <row r="9" spans="1:10" ht="20.25" thickBot="1">
      <c r="B9" s="200">
        <v>1</v>
      </c>
      <c r="C9" s="67" t="s">
        <v>62</v>
      </c>
      <c r="D9" s="68">
        <v>10164578422.25</v>
      </c>
      <c r="E9" s="68">
        <v>9688069851.8600006</v>
      </c>
      <c r="F9" s="69">
        <v>0</v>
      </c>
      <c r="G9" s="93">
        <v>440906770.90865624</v>
      </c>
      <c r="H9" s="93">
        <v>35601799.481343769</v>
      </c>
      <c r="J9" s="143"/>
    </row>
    <row r="10" spans="1:10" ht="20.25" thickBot="1">
      <c r="B10" s="200">
        <v>2</v>
      </c>
      <c r="C10" s="67" t="s">
        <v>63</v>
      </c>
      <c r="D10" s="71">
        <v>8987692289.989996</v>
      </c>
      <c r="E10" s="93">
        <v>0</v>
      </c>
      <c r="F10" s="70">
        <v>0</v>
      </c>
      <c r="G10" s="93">
        <v>172465920.06</v>
      </c>
      <c r="H10" s="93">
        <v>0</v>
      </c>
    </row>
    <row r="11" spans="1:10" ht="13.5" thickBot="1">
      <c r="B11" s="200">
        <v>3</v>
      </c>
      <c r="C11" s="67" t="s">
        <v>64</v>
      </c>
      <c r="D11" s="68">
        <v>10164578422.25</v>
      </c>
      <c r="E11" s="68">
        <v>9688069851.8600006</v>
      </c>
      <c r="F11" s="70">
        <v>0</v>
      </c>
      <c r="G11" s="93">
        <v>440906770.90865624</v>
      </c>
      <c r="H11" s="93">
        <v>35601799.481343769</v>
      </c>
    </row>
    <row r="12" spans="1:10" ht="13.5" thickBot="1">
      <c r="B12" s="200">
        <v>4</v>
      </c>
      <c r="C12" s="72" t="s">
        <v>65</v>
      </c>
      <c r="D12" s="68">
        <v>505106569.21200019</v>
      </c>
      <c r="E12" s="68">
        <v>505106569.21200019</v>
      </c>
      <c r="F12" s="69">
        <v>0</v>
      </c>
      <c r="G12" s="75">
        <v>0</v>
      </c>
      <c r="H12" s="732"/>
    </row>
    <row r="13" spans="1:10" ht="13.5" thickBot="1">
      <c r="B13" s="73">
        <v>5</v>
      </c>
      <c r="C13" s="74" t="s">
        <v>66</v>
      </c>
      <c r="D13" s="93">
        <v>0</v>
      </c>
      <c r="E13" s="93">
        <v>0</v>
      </c>
      <c r="F13" s="70">
        <v>0</v>
      </c>
      <c r="G13" s="93">
        <v>0</v>
      </c>
      <c r="H13" s="733"/>
    </row>
    <row r="14" spans="1:10" ht="21.75" thickBot="1">
      <c r="B14" s="73">
        <v>6</v>
      </c>
      <c r="C14" s="74" t="s">
        <v>67</v>
      </c>
      <c r="D14" s="93">
        <v>0</v>
      </c>
      <c r="E14" s="93">
        <v>0</v>
      </c>
      <c r="F14" s="70">
        <v>0</v>
      </c>
      <c r="G14" s="93">
        <v>0</v>
      </c>
      <c r="H14" s="733"/>
    </row>
    <row r="15" spans="1:10" ht="13.5" thickBot="1">
      <c r="B15" s="73">
        <v>7</v>
      </c>
      <c r="C15" s="74" t="s">
        <v>68</v>
      </c>
      <c r="D15" s="93">
        <v>0</v>
      </c>
      <c r="E15" s="93">
        <v>0</v>
      </c>
      <c r="F15" s="70">
        <v>0</v>
      </c>
      <c r="G15" s="93">
        <v>0</v>
      </c>
      <c r="H15" s="733"/>
    </row>
    <row r="16" spans="1:10" ht="13.5" thickBot="1">
      <c r="B16" s="73">
        <v>8</v>
      </c>
      <c r="C16" s="74" t="s">
        <v>69</v>
      </c>
      <c r="D16" s="93">
        <v>0</v>
      </c>
      <c r="E16" s="93">
        <v>0</v>
      </c>
      <c r="F16" s="70">
        <v>0</v>
      </c>
      <c r="G16" s="93">
        <v>0</v>
      </c>
      <c r="H16" s="733"/>
    </row>
    <row r="17" spans="2:8" ht="13.5" thickBot="1">
      <c r="B17" s="73">
        <v>9</v>
      </c>
      <c r="C17" s="74" t="s">
        <v>70</v>
      </c>
      <c r="D17" s="93">
        <v>0</v>
      </c>
      <c r="E17" s="93">
        <v>0</v>
      </c>
      <c r="F17" s="70">
        <v>0</v>
      </c>
      <c r="G17" s="93">
        <v>0</v>
      </c>
      <c r="H17" s="733"/>
    </row>
    <row r="18" spans="2:8" ht="13.5" thickBot="1">
      <c r="B18" s="73">
        <v>10</v>
      </c>
      <c r="C18" s="74" t="s">
        <v>71</v>
      </c>
      <c r="D18" s="93">
        <v>0</v>
      </c>
      <c r="E18" s="93">
        <v>0</v>
      </c>
      <c r="F18" s="70">
        <v>0</v>
      </c>
      <c r="G18" s="93">
        <v>0</v>
      </c>
      <c r="H18" s="733"/>
    </row>
    <row r="19" spans="2:8" ht="13.5" thickBot="1">
      <c r="B19" s="73">
        <v>11</v>
      </c>
      <c r="C19" s="74" t="s">
        <v>72</v>
      </c>
      <c r="D19" s="93">
        <v>0</v>
      </c>
      <c r="E19" s="93">
        <v>0</v>
      </c>
      <c r="F19" s="70">
        <v>0</v>
      </c>
      <c r="G19" s="93">
        <v>0</v>
      </c>
      <c r="H19" s="733"/>
    </row>
    <row r="20" spans="2:8" ht="13.5" thickBot="1">
      <c r="B20" s="200">
        <v>12</v>
      </c>
      <c r="C20" s="72" t="s">
        <v>73</v>
      </c>
      <c r="D20" s="75">
        <f>D9+D12</f>
        <v>10669684991.462</v>
      </c>
      <c r="E20" s="75">
        <f>E11+E12</f>
        <v>10193176421.072001</v>
      </c>
      <c r="F20" s="70">
        <v>0</v>
      </c>
      <c r="G20" s="75">
        <f>G11</f>
        <v>440906770.90865624</v>
      </c>
      <c r="H20" s="75">
        <v>0</v>
      </c>
    </row>
    <row r="24" spans="2:8">
      <c r="D24" s="1104"/>
      <c r="E24" s="1104"/>
      <c r="F24" s="1104"/>
      <c r="G24" s="1104"/>
      <c r="H24" s="1104"/>
    </row>
    <row r="25" spans="2:8">
      <c r="D25" s="1104"/>
      <c r="E25" s="1104"/>
      <c r="F25" s="1104"/>
      <c r="G25" s="1104"/>
      <c r="H25" s="1104"/>
    </row>
    <row r="26" spans="2:8">
      <c r="D26" s="1104"/>
      <c r="E26" s="1104"/>
      <c r="F26" s="1104"/>
      <c r="G26" s="1104"/>
      <c r="H26" s="1104"/>
    </row>
    <row r="27" spans="2:8">
      <c r="D27" s="1104"/>
      <c r="E27" s="1104"/>
      <c r="F27" s="1104"/>
      <c r="G27" s="1104"/>
      <c r="H27" s="1104"/>
    </row>
    <row r="28" spans="2:8">
      <c r="D28" s="1104"/>
      <c r="E28" s="1104"/>
      <c r="F28" s="1104"/>
      <c r="G28" s="1104"/>
      <c r="H28" s="1104"/>
    </row>
    <row r="29" spans="2:8">
      <c r="D29" s="1104"/>
      <c r="E29" s="1104"/>
      <c r="F29" s="1104"/>
      <c r="G29" s="1104"/>
      <c r="H29" s="1104"/>
    </row>
    <row r="30" spans="2:8">
      <c r="D30" s="1104"/>
      <c r="E30" s="1104"/>
      <c r="F30" s="1104"/>
      <c r="G30" s="1104"/>
      <c r="H30" s="1104"/>
    </row>
    <row r="31" spans="2:8">
      <c r="D31" s="1104"/>
      <c r="E31" s="1104"/>
      <c r="F31" s="1104"/>
      <c r="G31" s="1104"/>
      <c r="H31" s="1104"/>
    </row>
    <row r="32" spans="2:8">
      <c r="D32" s="1104"/>
      <c r="E32" s="1104"/>
      <c r="F32" s="1104"/>
      <c r="G32" s="1104"/>
      <c r="H32" s="1104"/>
    </row>
    <row r="33" spans="4:8">
      <c r="D33" s="1104"/>
      <c r="E33" s="1104"/>
      <c r="F33" s="1104"/>
      <c r="G33" s="1104"/>
      <c r="H33" s="1104"/>
    </row>
    <row r="34" spans="4:8">
      <c r="D34" s="1104"/>
      <c r="E34" s="1104"/>
      <c r="F34" s="1104"/>
      <c r="G34" s="1104"/>
      <c r="H34" s="1104"/>
    </row>
  </sheetData>
  <mergeCells count="3">
    <mergeCell ref="D7:D8"/>
    <mergeCell ref="E7:H7"/>
    <mergeCell ref="B3:G3"/>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1EA1C-E3FD-413D-B84E-64FFB8B0FAFA}">
  <dimension ref="B3:E8"/>
  <sheetViews>
    <sheetView showGridLines="0" workbookViewId="0">
      <selection activeCell="D8" sqref="D8:E8"/>
    </sheetView>
  </sheetViews>
  <sheetFormatPr defaultRowHeight="12.75"/>
  <cols>
    <col min="3" max="3" width="54.42578125" customWidth="1"/>
    <col min="4" max="5" width="17" customWidth="1"/>
  </cols>
  <sheetData>
    <row r="3" spans="2:5" ht="20.25" customHeight="1">
      <c r="B3" s="749" t="s">
        <v>1161</v>
      </c>
      <c r="C3" s="53"/>
      <c r="D3" s="48"/>
      <c r="E3" s="48"/>
    </row>
    <row r="4" spans="2:5" ht="26.25">
      <c r="B4" s="46"/>
      <c r="C4" s="53"/>
      <c r="D4" s="48"/>
      <c r="E4" s="48"/>
    </row>
    <row r="5" spans="2:5" s="708" customFormat="1" ht="27" thickBot="1">
      <c r="B5" s="46"/>
      <c r="C5" s="53"/>
      <c r="D5" s="58"/>
      <c r="E5" s="58"/>
    </row>
    <row r="6" spans="2:5" ht="114.6" customHeight="1" thickBot="1">
      <c r="B6" s="1092"/>
      <c r="C6" s="1092"/>
      <c r="D6" s="846" t="s">
        <v>1332</v>
      </c>
      <c r="E6" s="847" t="s">
        <v>1454</v>
      </c>
    </row>
    <row r="7" spans="2:5" ht="13.5" thickBot="1">
      <c r="B7" s="1093"/>
      <c r="C7" s="1093"/>
      <c r="D7" s="848" t="s">
        <v>1331</v>
      </c>
      <c r="E7" s="848" t="s">
        <v>1305</v>
      </c>
    </row>
    <row r="8" spans="2:5" ht="24" customHeight="1" thickBot="1">
      <c r="B8" s="849" t="s">
        <v>1334</v>
      </c>
      <c r="C8" s="850" t="s">
        <v>1333</v>
      </c>
      <c r="D8" s="851">
        <v>29764883</v>
      </c>
      <c r="E8" s="852">
        <v>35515667</v>
      </c>
    </row>
  </sheetData>
  <mergeCells count="1">
    <mergeCell ref="B6:C7"/>
  </mergeCells>
  <conditionalFormatting sqref="D3:E8">
    <cfRule type="cellIs" dxfId="0" priority="1" stopIfTrue="1" operator="lessThan">
      <formula>0</formula>
    </cfRule>
  </conditionalFormatting>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9E462-BBC4-4CF3-974C-3BFF415B67B1}">
  <dimension ref="A1:F40"/>
  <sheetViews>
    <sheetView showGridLines="0" workbookViewId="0">
      <selection activeCell="N21" sqref="N21"/>
    </sheetView>
  </sheetViews>
  <sheetFormatPr defaultRowHeight="12.75"/>
  <cols>
    <col min="3" max="3" width="63.28515625" customWidth="1"/>
    <col min="4" max="4" width="19.140625" customWidth="1"/>
    <col min="5" max="5" width="18.85546875" customWidth="1"/>
    <col min="6" max="6" width="20.85546875" customWidth="1"/>
  </cols>
  <sheetData>
    <row r="1" spans="1:6">
      <c r="A1" s="731"/>
    </row>
    <row r="3" spans="1:6" ht="20.25">
      <c r="B3" s="359" t="s">
        <v>493</v>
      </c>
    </row>
    <row r="5" spans="1:6" s="708" customFormat="1"/>
    <row r="6" spans="1:6">
      <c r="B6" s="145"/>
      <c r="C6" s="328"/>
      <c r="D6" s="209" t="s">
        <v>11</v>
      </c>
      <c r="E6" s="209" t="s">
        <v>12</v>
      </c>
      <c r="F6" s="209" t="s">
        <v>13</v>
      </c>
    </row>
    <row r="7" spans="1:6" ht="39">
      <c r="B7" s="329"/>
      <c r="C7" s="330"/>
      <c r="D7" s="78" t="s">
        <v>494</v>
      </c>
      <c r="E7" s="78" t="s">
        <v>495</v>
      </c>
      <c r="F7" s="78" t="s">
        <v>496</v>
      </c>
    </row>
    <row r="8" spans="1:6">
      <c r="B8" s="210" t="s">
        <v>497</v>
      </c>
      <c r="C8" s="210"/>
      <c r="D8" s="210"/>
      <c r="E8" s="210"/>
      <c r="F8" s="210"/>
    </row>
    <row r="9" spans="1:6" ht="15.75" customHeight="1">
      <c r="B9" s="130" t="s">
        <v>362</v>
      </c>
      <c r="C9" s="211" t="s">
        <v>498</v>
      </c>
      <c r="D9" s="218"/>
      <c r="E9" s="218"/>
      <c r="F9" s="76" t="s">
        <v>499</v>
      </c>
    </row>
    <row r="10" spans="1:6" ht="24.75" customHeight="1">
      <c r="B10" s="130" t="s">
        <v>364</v>
      </c>
      <c r="C10" s="211" t="s">
        <v>500</v>
      </c>
      <c r="D10" s="218"/>
      <c r="E10" s="218"/>
      <c r="F10" s="212"/>
    </row>
    <row r="11" spans="1:6" ht="25.15" customHeight="1">
      <c r="B11" s="130" t="s">
        <v>502</v>
      </c>
      <c r="C11" s="211" t="s">
        <v>503</v>
      </c>
      <c r="D11" s="218"/>
      <c r="E11" s="218"/>
      <c r="F11" s="76" t="s">
        <v>504</v>
      </c>
    </row>
    <row r="12" spans="1:6" ht="25.15" customHeight="1">
      <c r="B12" s="130" t="s">
        <v>505</v>
      </c>
      <c r="C12" s="211" t="s">
        <v>506</v>
      </c>
      <c r="D12" s="213"/>
      <c r="E12" s="213"/>
      <c r="F12" s="76" t="s">
        <v>507</v>
      </c>
    </row>
    <row r="13" spans="1:6" ht="25.15" customHeight="1">
      <c r="B13" s="210" t="s">
        <v>508</v>
      </c>
      <c r="C13" s="210"/>
      <c r="D13" s="210"/>
      <c r="E13" s="210"/>
      <c r="F13" s="210"/>
    </row>
    <row r="14" spans="1:6" ht="12.75" customHeight="1">
      <c r="B14" s="211" t="s">
        <v>366</v>
      </c>
      <c r="C14" s="211" t="s">
        <v>509</v>
      </c>
      <c r="D14" s="214">
        <v>1069915427.69297</v>
      </c>
      <c r="E14" s="215" t="s">
        <v>542</v>
      </c>
      <c r="F14" s="218"/>
    </row>
    <row r="15" spans="1:6" ht="12.75" customHeight="1">
      <c r="B15" s="211" t="s">
        <v>368</v>
      </c>
      <c r="C15" s="211" t="s">
        <v>510</v>
      </c>
      <c r="D15" s="750" t="s">
        <v>542</v>
      </c>
      <c r="E15" s="215" t="s">
        <v>542</v>
      </c>
      <c r="F15" s="218"/>
    </row>
    <row r="16" spans="1:6" ht="12.75" customHeight="1">
      <c r="B16" s="211" t="s">
        <v>370</v>
      </c>
      <c r="C16" s="211" t="s">
        <v>511</v>
      </c>
      <c r="D16" s="750">
        <v>164917853.23110625</v>
      </c>
      <c r="E16" s="215" t="s">
        <v>542</v>
      </c>
      <c r="F16" s="218"/>
    </row>
    <row r="17" spans="2:6" ht="12.75" customHeight="1">
      <c r="B17" s="211" t="s">
        <v>372</v>
      </c>
      <c r="C17" s="211" t="s">
        <v>512</v>
      </c>
      <c r="D17" s="214">
        <v>1234833280.9240801</v>
      </c>
      <c r="E17" s="215" t="s">
        <v>542</v>
      </c>
      <c r="F17" s="218"/>
    </row>
    <row r="18" spans="2:6" ht="12.75" customHeight="1">
      <c r="B18" s="211" t="s">
        <v>27</v>
      </c>
      <c r="C18" s="211" t="s">
        <v>513</v>
      </c>
      <c r="D18" s="214">
        <v>475082146.76999998</v>
      </c>
      <c r="E18" s="215" t="s">
        <v>542</v>
      </c>
      <c r="F18" s="218"/>
    </row>
    <row r="19" spans="2:6" ht="12.75" customHeight="1">
      <c r="B19" s="211" t="s">
        <v>28</v>
      </c>
      <c r="C19" s="211" t="s">
        <v>514</v>
      </c>
      <c r="D19" s="215" t="s">
        <v>542</v>
      </c>
      <c r="E19" s="217"/>
      <c r="F19" s="218"/>
    </row>
    <row r="20" spans="2:6" ht="12.75" customHeight="1">
      <c r="B20" s="211" t="s">
        <v>515</v>
      </c>
      <c r="C20" s="211" t="s">
        <v>516</v>
      </c>
      <c r="D20" s="215" t="s">
        <v>542</v>
      </c>
      <c r="E20" s="217"/>
      <c r="F20" s="218"/>
    </row>
    <row r="21" spans="2:6" ht="12.75" customHeight="1">
      <c r="B21" s="211" t="s">
        <v>291</v>
      </c>
      <c r="C21" s="211" t="s">
        <v>517</v>
      </c>
      <c r="D21" s="215" t="s">
        <v>542</v>
      </c>
      <c r="E21" s="215" t="s">
        <v>542</v>
      </c>
      <c r="F21" s="218"/>
    </row>
    <row r="22" spans="2:6" ht="25.15" customHeight="1">
      <c r="B22" s="210" t="s">
        <v>518</v>
      </c>
      <c r="C22" s="210"/>
      <c r="D22" s="210"/>
      <c r="E22" s="210"/>
      <c r="F22" s="210"/>
    </row>
    <row r="23" spans="2:6" ht="12.75" customHeight="1">
      <c r="B23" s="130" t="s">
        <v>30</v>
      </c>
      <c r="C23" s="130" t="s">
        <v>519</v>
      </c>
      <c r="D23" s="214">
        <v>5574962828.1563396</v>
      </c>
      <c r="E23" s="215" t="s">
        <v>542</v>
      </c>
      <c r="F23" s="218"/>
    </row>
    <row r="24" spans="2:6" ht="12.75" customHeight="1">
      <c r="B24" s="130" t="s">
        <v>378</v>
      </c>
      <c r="C24" s="130" t="s">
        <v>520</v>
      </c>
      <c r="D24" s="214">
        <v>10201349933.07</v>
      </c>
      <c r="E24" s="215" t="s">
        <v>542</v>
      </c>
      <c r="F24" s="218"/>
    </row>
    <row r="25" spans="2:6" ht="25.15" customHeight="1">
      <c r="B25" s="210" t="s">
        <v>521</v>
      </c>
      <c r="C25" s="210"/>
      <c r="D25" s="210"/>
      <c r="E25" s="210"/>
      <c r="F25" s="210"/>
    </row>
    <row r="26" spans="2:6" ht="12.75" customHeight="1">
      <c r="B26" s="211" t="s">
        <v>380</v>
      </c>
      <c r="C26" s="211" t="s">
        <v>522</v>
      </c>
      <c r="D26" s="219">
        <v>0.3067133325191253</v>
      </c>
      <c r="E26" s="220">
        <v>0</v>
      </c>
      <c r="F26" s="218"/>
    </row>
    <row r="27" spans="2:6" ht="12.75" customHeight="1">
      <c r="B27" s="211" t="s">
        <v>523</v>
      </c>
      <c r="C27" s="211" t="s">
        <v>514</v>
      </c>
      <c r="D27" s="220">
        <v>0</v>
      </c>
      <c r="E27" s="217"/>
      <c r="F27" s="218"/>
    </row>
    <row r="28" spans="2:6" ht="12.75" customHeight="1">
      <c r="B28" s="211" t="s">
        <v>524</v>
      </c>
      <c r="C28" s="211" t="s">
        <v>525</v>
      </c>
      <c r="D28" s="219">
        <v>0.16761658397297005</v>
      </c>
      <c r="E28" s="220">
        <v>0</v>
      </c>
      <c r="F28" s="218"/>
    </row>
    <row r="29" spans="2:6" ht="12.75" customHeight="1">
      <c r="B29" s="211" t="s">
        <v>526</v>
      </c>
      <c r="C29" s="211" t="s">
        <v>514</v>
      </c>
      <c r="D29" s="220">
        <v>0</v>
      </c>
      <c r="E29" s="218"/>
      <c r="F29" s="218"/>
    </row>
    <row r="30" spans="2:6" ht="12.75" customHeight="1">
      <c r="B30" s="211" t="s">
        <v>527</v>
      </c>
      <c r="C30" s="211" t="s">
        <v>528</v>
      </c>
      <c r="D30" s="219">
        <v>0.1023</v>
      </c>
      <c r="E30" s="220">
        <v>0</v>
      </c>
      <c r="F30" s="218"/>
    </row>
    <row r="31" spans="2:6" ht="12.75" customHeight="1">
      <c r="B31" s="211" t="s">
        <v>529</v>
      </c>
      <c r="C31" s="211" t="s">
        <v>530</v>
      </c>
      <c r="D31" s="221">
        <v>7.0000000000000007E-2</v>
      </c>
      <c r="E31" s="220">
        <v>0</v>
      </c>
      <c r="F31" s="218"/>
    </row>
    <row r="32" spans="2:6" ht="25.15" customHeight="1">
      <c r="B32" s="210" t="s">
        <v>531</v>
      </c>
      <c r="C32" s="210"/>
      <c r="D32" s="210"/>
      <c r="E32" s="210"/>
      <c r="F32" s="210"/>
    </row>
    <row r="33" spans="2:6" ht="12.75" customHeight="1">
      <c r="B33" s="130" t="s">
        <v>532</v>
      </c>
      <c r="C33" s="130" t="s">
        <v>533</v>
      </c>
      <c r="D33" s="222">
        <v>0.2044</v>
      </c>
      <c r="E33" s="215" t="s">
        <v>501</v>
      </c>
      <c r="F33" s="218"/>
    </row>
    <row r="34" spans="2:6" ht="12.75" customHeight="1">
      <c r="B34" s="130" t="s">
        <v>534</v>
      </c>
      <c r="C34" s="130" t="s">
        <v>535</v>
      </c>
      <c r="D34" s="215" t="s">
        <v>501</v>
      </c>
      <c r="E34" s="217"/>
      <c r="F34" s="218"/>
    </row>
    <row r="35" spans="2:6" ht="12.75" customHeight="1">
      <c r="B35" s="130" t="s">
        <v>536</v>
      </c>
      <c r="C35" s="130" t="s">
        <v>537</v>
      </c>
      <c r="D35" s="222">
        <v>5.8999999999999997E-2</v>
      </c>
      <c r="E35" s="215" t="s">
        <v>501</v>
      </c>
      <c r="F35" s="218"/>
    </row>
    <row r="36" spans="2:6" ht="12.75" customHeight="1">
      <c r="B36" s="130" t="s">
        <v>538</v>
      </c>
      <c r="C36" s="130" t="s">
        <v>535</v>
      </c>
      <c r="D36" s="215" t="s">
        <v>501</v>
      </c>
      <c r="E36" s="217"/>
      <c r="F36" s="218"/>
    </row>
    <row r="37" spans="2:6" ht="25.15" customHeight="1">
      <c r="B37" s="210" t="s">
        <v>539</v>
      </c>
      <c r="C37" s="210"/>
      <c r="D37" s="210"/>
      <c r="E37" s="210"/>
      <c r="F37" s="210"/>
    </row>
    <row r="38" spans="2:6" ht="12.75" customHeight="1">
      <c r="B38" s="130" t="s">
        <v>540</v>
      </c>
      <c r="C38" s="211" t="s">
        <v>541</v>
      </c>
      <c r="D38" s="216">
        <v>0</v>
      </c>
      <c r="E38" s="216"/>
      <c r="F38" s="216"/>
    </row>
    <row r="39" spans="2:6">
      <c r="B39" s="65"/>
      <c r="C39" s="65"/>
      <c r="D39" s="65"/>
      <c r="E39" s="65"/>
      <c r="F39" s="65"/>
    </row>
    <row r="40" spans="2:6">
      <c r="B40" s="65"/>
      <c r="C40" s="65"/>
      <c r="D40" s="65"/>
      <c r="E40" s="65"/>
      <c r="F40" s="65"/>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DE37-DDEC-438B-9434-7693BA41F1AA}">
  <dimension ref="A1:K14"/>
  <sheetViews>
    <sheetView showGridLines="0" workbookViewId="0">
      <selection activeCell="I32" sqref="I32"/>
    </sheetView>
  </sheetViews>
  <sheetFormatPr defaultRowHeight="12.75"/>
  <cols>
    <col min="3" max="3" width="55.5703125" customWidth="1"/>
    <col min="4" max="11" width="16.28515625" customWidth="1"/>
    <col min="12" max="12" width="9.28515625" bestFit="1" customWidth="1"/>
    <col min="13" max="13" width="15.42578125" bestFit="1" customWidth="1"/>
  </cols>
  <sheetData>
    <row r="1" spans="1:11">
      <c r="A1" s="731"/>
    </row>
    <row r="3" spans="1:11" ht="20.25">
      <c r="B3" s="631" t="s">
        <v>1039</v>
      </c>
      <c r="C3" s="57"/>
      <c r="D3" s="56"/>
      <c r="E3" s="56"/>
      <c r="F3" s="56"/>
      <c r="G3" s="56"/>
      <c r="H3" s="56"/>
      <c r="I3" s="56"/>
      <c r="J3" s="56"/>
      <c r="K3" s="56"/>
    </row>
    <row r="4" spans="1:11" ht="26.25">
      <c r="B4" s="54"/>
      <c r="C4" s="55"/>
      <c r="D4" s="56"/>
      <c r="E4" s="56"/>
      <c r="F4" s="56"/>
      <c r="G4" s="56"/>
      <c r="H4" s="56"/>
      <c r="I4" s="56"/>
      <c r="J4" s="56"/>
      <c r="K4" s="56"/>
    </row>
    <row r="5" spans="1:11" ht="27" thickBot="1">
      <c r="B5" s="54"/>
      <c r="C5" s="58"/>
      <c r="D5" s="56"/>
      <c r="E5" s="56"/>
      <c r="F5" s="56"/>
      <c r="G5" s="56"/>
      <c r="H5" s="56"/>
      <c r="I5" s="56"/>
      <c r="J5" s="56"/>
      <c r="K5" s="56"/>
    </row>
    <row r="6" spans="1:11">
      <c r="B6" s="1100"/>
      <c r="C6" s="1101"/>
      <c r="D6" s="1097" t="s">
        <v>543</v>
      </c>
      <c r="E6" s="1098"/>
      <c r="F6" s="1098"/>
      <c r="G6" s="1098"/>
      <c r="H6" s="1098"/>
      <c r="I6" s="1098"/>
      <c r="J6" s="1099"/>
      <c r="K6" s="1094" t="s">
        <v>56</v>
      </c>
    </row>
    <row r="7" spans="1:11" ht="13.5" thickBot="1">
      <c r="B7" s="1102"/>
      <c r="C7" s="1103"/>
      <c r="D7" s="633" t="s">
        <v>1162</v>
      </c>
      <c r="E7" s="634" t="s">
        <v>1163</v>
      </c>
      <c r="F7" s="634" t="s">
        <v>1164</v>
      </c>
      <c r="G7" s="331" t="s">
        <v>1165</v>
      </c>
      <c r="H7" s="331" t="s">
        <v>1166</v>
      </c>
      <c r="I7" s="331" t="s">
        <v>1167</v>
      </c>
      <c r="J7" s="331" t="s">
        <v>1168</v>
      </c>
      <c r="K7" s="1095"/>
    </row>
    <row r="8" spans="1:11" ht="30" thickBot="1">
      <c r="B8" s="332">
        <v>1</v>
      </c>
      <c r="C8" s="333" t="s">
        <v>544</v>
      </c>
      <c r="D8" s="334" t="s">
        <v>545</v>
      </c>
      <c r="E8" s="334" t="s">
        <v>546</v>
      </c>
      <c r="F8" s="334" t="s">
        <v>547</v>
      </c>
      <c r="G8" s="335" t="s">
        <v>548</v>
      </c>
      <c r="H8" s="335" t="s">
        <v>549</v>
      </c>
      <c r="I8" s="335" t="s">
        <v>550</v>
      </c>
      <c r="J8" s="335" t="s">
        <v>551</v>
      </c>
      <c r="K8" s="1096"/>
    </row>
    <row r="9" spans="1:11">
      <c r="B9" s="336">
        <v>2</v>
      </c>
      <c r="C9" s="337" t="s">
        <v>552</v>
      </c>
      <c r="D9" s="881">
        <v>1083245519.1600001</v>
      </c>
      <c r="E9" s="881">
        <v>164917853.23110625</v>
      </c>
      <c r="F9" s="881">
        <v>475082146.76999998</v>
      </c>
      <c r="G9" s="881">
        <v>893985224.74459898</v>
      </c>
      <c r="H9" s="881">
        <v>623733155.70000005</v>
      </c>
      <c r="I9" s="881">
        <v>1263753127.5999978</v>
      </c>
      <c r="J9" s="881">
        <v>368.76</v>
      </c>
      <c r="K9" s="882">
        <f>SUM(D9:J9)</f>
        <v>4504717395.965703</v>
      </c>
    </row>
    <row r="10" spans="1:11" ht="12.75" customHeight="1">
      <c r="B10" s="338">
        <v>3</v>
      </c>
      <c r="C10" s="339" t="s">
        <v>553</v>
      </c>
      <c r="D10" s="242">
        <v>0</v>
      </c>
      <c r="E10" s="242">
        <v>0</v>
      </c>
      <c r="F10" s="242">
        <v>140000000</v>
      </c>
      <c r="G10" s="242">
        <v>0</v>
      </c>
      <c r="H10" s="242">
        <v>0</v>
      </c>
      <c r="I10" s="242">
        <v>0</v>
      </c>
      <c r="J10" s="242">
        <v>0</v>
      </c>
      <c r="K10" s="244">
        <f t="shared" ref="K10:K14" si="0">SUM(D10:J10)</f>
        <v>140000000</v>
      </c>
    </row>
    <row r="11" spans="1:11" ht="12.75" customHeight="1">
      <c r="B11" s="338">
        <v>4</v>
      </c>
      <c r="C11" s="339" t="s">
        <v>554</v>
      </c>
      <c r="D11" s="242">
        <v>0</v>
      </c>
      <c r="E11" s="242">
        <v>44917853.231106244</v>
      </c>
      <c r="F11" s="242">
        <v>230082146.77000001</v>
      </c>
      <c r="G11" s="242">
        <v>0</v>
      </c>
      <c r="H11" s="242">
        <v>0</v>
      </c>
      <c r="I11" s="242">
        <v>0</v>
      </c>
      <c r="J11" s="242">
        <v>0</v>
      </c>
      <c r="K11" s="244">
        <f t="shared" si="0"/>
        <v>275000000.00110626</v>
      </c>
    </row>
    <row r="12" spans="1:11" ht="12.75" customHeight="1">
      <c r="B12" s="338">
        <v>5</v>
      </c>
      <c r="C12" s="339" t="s">
        <v>555</v>
      </c>
      <c r="D12" s="242">
        <v>0</v>
      </c>
      <c r="E12" s="242">
        <v>120000000</v>
      </c>
      <c r="F12" s="242">
        <v>105000000</v>
      </c>
      <c r="G12" s="242">
        <v>0</v>
      </c>
      <c r="H12" s="242">
        <v>0</v>
      </c>
      <c r="I12" s="242">
        <v>0</v>
      </c>
      <c r="J12" s="242">
        <v>0</v>
      </c>
      <c r="K12" s="244">
        <f t="shared" si="0"/>
        <v>225000000</v>
      </c>
    </row>
    <row r="13" spans="1:11" ht="21">
      <c r="B13" s="338">
        <v>6</v>
      </c>
      <c r="C13" s="339" t="s">
        <v>556</v>
      </c>
      <c r="D13" s="242">
        <v>0</v>
      </c>
      <c r="E13" s="242">
        <v>0</v>
      </c>
      <c r="F13" s="242">
        <v>0</v>
      </c>
      <c r="G13" s="242">
        <v>0</v>
      </c>
      <c r="H13" s="242">
        <v>0</v>
      </c>
      <c r="I13" s="242">
        <v>0</v>
      </c>
      <c r="J13" s="242">
        <v>0</v>
      </c>
      <c r="K13" s="244">
        <f t="shared" si="0"/>
        <v>0</v>
      </c>
    </row>
    <row r="14" spans="1:11" ht="12.75" customHeight="1" thickBot="1">
      <c r="B14" s="340">
        <v>7</v>
      </c>
      <c r="C14" s="341" t="s">
        <v>557</v>
      </c>
      <c r="D14" s="883">
        <v>1083245519.1600001</v>
      </c>
      <c r="E14" s="883">
        <v>0</v>
      </c>
      <c r="F14" s="883">
        <v>0</v>
      </c>
      <c r="G14" s="883">
        <v>0</v>
      </c>
      <c r="H14" s="883">
        <v>0</v>
      </c>
      <c r="I14" s="883">
        <v>0</v>
      </c>
      <c r="J14" s="883">
        <v>0</v>
      </c>
      <c r="K14" s="884">
        <f t="shared" si="0"/>
        <v>1083245519.1600001</v>
      </c>
    </row>
  </sheetData>
  <mergeCells count="3">
    <mergeCell ref="K6:K8"/>
    <mergeCell ref="D6:J6"/>
    <mergeCell ref="B6:C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43FC-F6C6-472B-ACC4-D36C9BAFF5ED}">
  <dimension ref="A1:I12"/>
  <sheetViews>
    <sheetView showGridLines="0" workbookViewId="0">
      <selection activeCell="G25" sqref="G25"/>
    </sheetView>
  </sheetViews>
  <sheetFormatPr defaultRowHeight="12.75"/>
  <cols>
    <col min="2" max="2" width="16.7109375" customWidth="1"/>
    <col min="3" max="3" width="19.7109375" customWidth="1"/>
    <col min="4" max="8" width="16.28515625" customWidth="1"/>
    <col min="9" max="9" width="34.5703125" customWidth="1"/>
  </cols>
  <sheetData>
    <row r="1" spans="1:9">
      <c r="A1" s="731"/>
    </row>
    <row r="3" spans="1:9" ht="20.25">
      <c r="B3" s="360" t="s">
        <v>930</v>
      </c>
      <c r="C3" s="9"/>
      <c r="D3" s="9"/>
      <c r="E3" s="9"/>
      <c r="F3" s="9"/>
      <c r="G3" s="9"/>
      <c r="H3" s="9"/>
      <c r="I3" s="9"/>
    </row>
    <row r="5" spans="1:9" ht="13.5" thickBot="1"/>
    <row r="6" spans="1:9" ht="17.25" customHeight="1" thickBot="1">
      <c r="B6" s="60" t="s">
        <v>11</v>
      </c>
      <c r="C6" s="60" t="s">
        <v>12</v>
      </c>
      <c r="D6" s="60" t="s">
        <v>13</v>
      </c>
      <c r="E6" s="60" t="s">
        <v>14</v>
      </c>
      <c r="F6" s="60" t="s">
        <v>15</v>
      </c>
      <c r="G6" s="60" t="s">
        <v>16</v>
      </c>
      <c r="H6" s="60" t="s">
        <v>36</v>
      </c>
      <c r="I6" s="60" t="s">
        <v>37</v>
      </c>
    </row>
    <row r="7" spans="1:9" ht="13.5" thickBot="1">
      <c r="B7" s="924" t="s">
        <v>38</v>
      </c>
      <c r="C7" s="925" t="s">
        <v>39</v>
      </c>
      <c r="D7" s="924" t="s">
        <v>40</v>
      </c>
      <c r="E7" s="924"/>
      <c r="F7" s="924"/>
      <c r="G7" s="924"/>
      <c r="H7" s="924"/>
      <c r="I7" s="922" t="s">
        <v>41</v>
      </c>
    </row>
    <row r="8" spans="1:9" s="8" customFormat="1" ht="20.25" thickBot="1">
      <c r="B8" s="924"/>
      <c r="C8" s="925"/>
      <c r="D8" s="61" t="s">
        <v>42</v>
      </c>
      <c r="E8" s="61" t="s">
        <v>43</v>
      </c>
      <c r="F8" s="61" t="s">
        <v>44</v>
      </c>
      <c r="G8" s="61" t="s">
        <v>45</v>
      </c>
      <c r="H8" s="61" t="s">
        <v>46</v>
      </c>
      <c r="I8" s="923"/>
    </row>
    <row r="9" spans="1:9" ht="13.5" thickBot="1">
      <c r="B9" s="62" t="s">
        <v>47</v>
      </c>
      <c r="C9" s="62" t="s">
        <v>42</v>
      </c>
      <c r="D9" s="63" t="s">
        <v>48</v>
      </c>
      <c r="E9" s="63"/>
      <c r="F9" s="63"/>
      <c r="G9" s="63"/>
      <c r="H9" s="63"/>
      <c r="I9" s="62" t="s">
        <v>49</v>
      </c>
    </row>
    <row r="10" spans="1:9" ht="13.5" thickBot="1">
      <c r="B10" s="62" t="s">
        <v>50</v>
      </c>
      <c r="C10" s="62" t="s">
        <v>42</v>
      </c>
      <c r="D10" s="63" t="s">
        <v>48</v>
      </c>
      <c r="E10" s="63"/>
      <c r="F10" s="63"/>
      <c r="G10" s="63"/>
      <c r="H10" s="63"/>
      <c r="I10" s="62" t="s">
        <v>51</v>
      </c>
    </row>
    <row r="11" spans="1:9" ht="13.5" thickBot="1">
      <c r="B11" s="62" t="s">
        <v>52</v>
      </c>
      <c r="C11" s="62" t="s">
        <v>42</v>
      </c>
      <c r="D11" s="63"/>
      <c r="E11" s="63"/>
      <c r="F11" s="63" t="s">
        <v>48</v>
      </c>
      <c r="G11" s="63"/>
      <c r="H11" s="63"/>
      <c r="I11" s="62" t="s">
        <v>53</v>
      </c>
    </row>
    <row r="12" spans="1:9" ht="13.5" thickBot="1">
      <c r="B12" s="62" t="s">
        <v>54</v>
      </c>
      <c r="C12" s="62" t="s">
        <v>42</v>
      </c>
      <c r="D12" s="63"/>
      <c r="E12" s="63"/>
      <c r="F12" s="63" t="s">
        <v>48</v>
      </c>
      <c r="G12" s="63"/>
      <c r="H12" s="63"/>
      <c r="I12" s="62" t="s">
        <v>55</v>
      </c>
    </row>
  </sheetData>
  <mergeCells count="4">
    <mergeCell ref="I7:I8"/>
    <mergeCell ref="B7:B8"/>
    <mergeCell ref="C7:C8"/>
    <mergeCell ref="D7:H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57773-D44A-4C75-9D94-554194F680CA}">
  <dimension ref="A1:N20"/>
  <sheetViews>
    <sheetView showGridLines="0" workbookViewId="0">
      <selection activeCell="Q8" sqref="Q8"/>
    </sheetView>
  </sheetViews>
  <sheetFormatPr defaultRowHeight="12.75"/>
  <cols>
    <col min="3" max="3" width="29.85546875" customWidth="1"/>
    <col min="9" max="9" width="9" bestFit="1" customWidth="1"/>
    <col min="11" max="11" width="13.140625" customWidth="1"/>
    <col min="12" max="12" width="11.5703125" customWidth="1"/>
    <col min="13" max="13" width="12.7109375" customWidth="1"/>
  </cols>
  <sheetData>
    <row r="1" spans="1:14">
      <c r="A1" s="731"/>
    </row>
    <row r="3" spans="1:14" ht="20.25">
      <c r="B3" s="36" t="s">
        <v>929</v>
      </c>
      <c r="C3" s="36"/>
    </row>
    <row r="4" spans="1:14">
      <c r="C4" s="11"/>
    </row>
    <row r="5" spans="1:14" ht="15" thickBot="1">
      <c r="B5" s="12"/>
    </row>
    <row r="6" spans="1:14" ht="13.5" thickBot="1">
      <c r="B6" s="932"/>
      <c r="C6" s="932"/>
      <c r="D6" s="127" t="s">
        <v>11</v>
      </c>
      <c r="E6" s="60" t="s">
        <v>94</v>
      </c>
      <c r="F6" s="60" t="s">
        <v>95</v>
      </c>
      <c r="G6" s="60" t="s">
        <v>96</v>
      </c>
      <c r="H6" s="60" t="s">
        <v>97</v>
      </c>
      <c r="I6" s="60" t="s">
        <v>98</v>
      </c>
      <c r="J6" s="60" t="s">
        <v>99</v>
      </c>
      <c r="K6" s="60" t="s">
        <v>100</v>
      </c>
      <c r="L6" s="60" t="s">
        <v>101</v>
      </c>
      <c r="M6" s="60" t="s">
        <v>102</v>
      </c>
      <c r="N6" s="13"/>
    </row>
    <row r="7" spans="1:14" ht="57.75" customHeight="1">
      <c r="B7" s="932"/>
      <c r="C7" s="932"/>
      <c r="D7" s="926" t="s">
        <v>74</v>
      </c>
      <c r="E7" s="926"/>
      <c r="F7" s="926"/>
      <c r="G7" s="926"/>
      <c r="H7" s="926"/>
      <c r="I7" s="927" t="s">
        <v>75</v>
      </c>
      <c r="J7" s="927"/>
      <c r="K7" s="928" t="s">
        <v>76</v>
      </c>
      <c r="L7" s="89"/>
      <c r="M7" s="89"/>
      <c r="N7" s="13"/>
    </row>
    <row r="8" spans="1:14" ht="107.25">
      <c r="B8" s="930" t="s">
        <v>77</v>
      </c>
      <c r="C8" s="931"/>
      <c r="D8" s="90" t="s">
        <v>78</v>
      </c>
      <c r="E8" s="90" t="s">
        <v>79</v>
      </c>
      <c r="F8" s="90" t="s">
        <v>80</v>
      </c>
      <c r="G8" s="90" t="s">
        <v>81</v>
      </c>
      <c r="H8" s="90" t="s">
        <v>82</v>
      </c>
      <c r="I8" s="91" t="s">
        <v>83</v>
      </c>
      <c r="J8" s="91" t="s">
        <v>84</v>
      </c>
      <c r="K8" s="929"/>
      <c r="L8" s="91" t="s">
        <v>104</v>
      </c>
      <c r="M8" s="91" t="s">
        <v>105</v>
      </c>
      <c r="N8" s="13"/>
    </row>
    <row r="9" spans="1:14">
      <c r="B9" s="76">
        <v>1</v>
      </c>
      <c r="C9" s="77" t="s">
        <v>85</v>
      </c>
      <c r="D9" s="76">
        <v>0</v>
      </c>
      <c r="E9" s="76">
        <v>0</v>
      </c>
      <c r="F9" s="76">
        <v>0</v>
      </c>
      <c r="G9" s="76">
        <v>0</v>
      </c>
      <c r="H9" s="76">
        <v>0</v>
      </c>
      <c r="I9" s="76">
        <v>0</v>
      </c>
      <c r="J9" s="76">
        <v>0</v>
      </c>
      <c r="K9" s="76">
        <v>0</v>
      </c>
      <c r="L9" s="76">
        <v>0</v>
      </c>
      <c r="M9" s="76">
        <v>0</v>
      </c>
      <c r="N9" s="13"/>
    </row>
    <row r="10" spans="1:14">
      <c r="B10" s="79">
        <v>2</v>
      </c>
      <c r="C10" s="80" t="s">
        <v>86</v>
      </c>
      <c r="D10" s="79"/>
      <c r="E10" s="79"/>
      <c r="F10" s="79"/>
      <c r="G10" s="79"/>
      <c r="H10" s="79"/>
      <c r="I10" s="76">
        <v>0</v>
      </c>
      <c r="J10" s="76">
        <v>0</v>
      </c>
      <c r="K10" s="81"/>
      <c r="L10" s="79"/>
      <c r="M10" s="79"/>
      <c r="N10" s="13"/>
    </row>
    <row r="11" spans="1:14">
      <c r="B11" s="76">
        <v>3</v>
      </c>
      <c r="C11" s="82" t="s">
        <v>87</v>
      </c>
      <c r="D11" s="76">
        <v>0</v>
      </c>
      <c r="E11" s="76">
        <v>0</v>
      </c>
      <c r="F11" s="76">
        <v>0</v>
      </c>
      <c r="G11" s="76">
        <v>0</v>
      </c>
      <c r="H11" s="76">
        <v>0</v>
      </c>
      <c r="I11" s="76">
        <v>0</v>
      </c>
      <c r="J11" s="76">
        <v>0</v>
      </c>
      <c r="K11" s="76">
        <v>0</v>
      </c>
      <c r="L11" s="76">
        <v>0</v>
      </c>
      <c r="M11" s="76">
        <v>0</v>
      </c>
      <c r="N11" s="13"/>
    </row>
    <row r="12" spans="1:14">
      <c r="B12" s="76">
        <v>4</v>
      </c>
      <c r="C12" s="82" t="s">
        <v>88</v>
      </c>
      <c r="D12" s="76">
        <v>0</v>
      </c>
      <c r="E12" s="76">
        <v>0</v>
      </c>
      <c r="F12" s="76">
        <v>0</v>
      </c>
      <c r="G12" s="76">
        <v>0</v>
      </c>
      <c r="H12" s="76">
        <v>0</v>
      </c>
      <c r="I12" s="76">
        <v>0</v>
      </c>
      <c r="J12" s="76">
        <v>0</v>
      </c>
      <c r="K12" s="76">
        <v>0</v>
      </c>
      <c r="L12" s="76">
        <v>0</v>
      </c>
      <c r="M12" s="76">
        <v>0</v>
      </c>
      <c r="N12" s="13"/>
    </row>
    <row r="13" spans="1:14">
      <c r="B13" s="76">
        <v>5</v>
      </c>
      <c r="C13" s="82" t="s">
        <v>89</v>
      </c>
      <c r="D13" s="76">
        <v>0</v>
      </c>
      <c r="E13" s="76">
        <v>0</v>
      </c>
      <c r="F13" s="76">
        <v>0</v>
      </c>
      <c r="G13" s="76">
        <v>0</v>
      </c>
      <c r="H13" s="76">
        <v>0</v>
      </c>
      <c r="I13" s="76">
        <v>0</v>
      </c>
      <c r="J13" s="76">
        <v>0</v>
      </c>
      <c r="K13" s="76">
        <v>0</v>
      </c>
      <c r="L13" s="76">
        <v>0</v>
      </c>
      <c r="M13" s="76">
        <v>0</v>
      </c>
      <c r="N13" s="13"/>
    </row>
    <row r="14" spans="1:14">
      <c r="B14" s="76">
        <v>6</v>
      </c>
      <c r="C14" s="82" t="s">
        <v>90</v>
      </c>
      <c r="D14" s="76">
        <v>0</v>
      </c>
      <c r="E14" s="76">
        <v>0</v>
      </c>
      <c r="F14" s="76">
        <v>0</v>
      </c>
      <c r="G14" s="76">
        <v>0</v>
      </c>
      <c r="H14" s="76">
        <v>0</v>
      </c>
      <c r="I14" s="76">
        <v>0</v>
      </c>
      <c r="J14" s="76">
        <v>0</v>
      </c>
      <c r="K14" s="76">
        <v>0</v>
      </c>
      <c r="L14" s="76">
        <v>0</v>
      </c>
      <c r="M14" s="76">
        <v>0</v>
      </c>
      <c r="N14" s="13"/>
    </row>
    <row r="15" spans="1:14">
      <c r="B15" s="76">
        <v>7</v>
      </c>
      <c r="C15" s="82" t="s">
        <v>91</v>
      </c>
      <c r="D15" s="76">
        <v>0</v>
      </c>
      <c r="E15" s="76">
        <v>0</v>
      </c>
      <c r="F15" s="76">
        <v>0</v>
      </c>
      <c r="G15" s="76">
        <v>0</v>
      </c>
      <c r="H15" s="76">
        <v>0</v>
      </c>
      <c r="I15" s="76">
        <v>0</v>
      </c>
      <c r="J15" s="76">
        <v>0</v>
      </c>
      <c r="K15" s="76">
        <v>0</v>
      </c>
      <c r="L15" s="76">
        <v>0</v>
      </c>
      <c r="M15" s="76">
        <v>0</v>
      </c>
      <c r="N15" s="13"/>
    </row>
    <row r="16" spans="1:14">
      <c r="B16" s="85">
        <v>8</v>
      </c>
      <c r="C16" s="80" t="s">
        <v>103</v>
      </c>
      <c r="D16" s="85"/>
      <c r="E16" s="85"/>
      <c r="F16" s="85"/>
      <c r="G16" s="85"/>
      <c r="H16" s="85"/>
      <c r="I16" s="85"/>
      <c r="J16" s="85"/>
      <c r="K16" s="86"/>
      <c r="L16" s="85"/>
      <c r="M16" s="85"/>
      <c r="N16" s="13"/>
    </row>
    <row r="17" spans="2:14">
      <c r="B17" s="85">
        <v>9</v>
      </c>
      <c r="C17" s="80" t="s">
        <v>103</v>
      </c>
      <c r="D17" s="85"/>
      <c r="E17" s="85"/>
      <c r="F17" s="85"/>
      <c r="G17" s="85"/>
      <c r="H17" s="85"/>
      <c r="I17" s="85"/>
      <c r="J17" s="85"/>
      <c r="K17" s="86"/>
      <c r="L17" s="85"/>
      <c r="M17" s="85"/>
      <c r="N17" s="13"/>
    </row>
    <row r="18" spans="2:14">
      <c r="B18" s="76">
        <v>10</v>
      </c>
      <c r="C18" s="82" t="s">
        <v>92</v>
      </c>
      <c r="D18" s="76">
        <v>0</v>
      </c>
      <c r="E18" s="76">
        <v>0</v>
      </c>
      <c r="F18" s="76">
        <v>0</v>
      </c>
      <c r="G18" s="76">
        <v>0</v>
      </c>
      <c r="H18" s="76">
        <v>0</v>
      </c>
      <c r="I18" s="84"/>
      <c r="J18" s="84"/>
      <c r="K18" s="76">
        <v>0</v>
      </c>
      <c r="L18" s="76">
        <v>0</v>
      </c>
      <c r="M18" s="76">
        <v>0</v>
      </c>
      <c r="N18" s="13"/>
    </row>
    <row r="19" spans="2:14">
      <c r="B19" s="85">
        <v>11</v>
      </c>
      <c r="C19" s="80" t="s">
        <v>103</v>
      </c>
      <c r="D19" s="85"/>
      <c r="E19" s="85"/>
      <c r="F19" s="85"/>
      <c r="G19" s="85"/>
      <c r="H19" s="85"/>
      <c r="I19" s="85"/>
      <c r="J19" s="85"/>
      <c r="K19" s="86"/>
      <c r="L19" s="85"/>
      <c r="M19" s="85"/>
      <c r="N19" s="13"/>
    </row>
    <row r="20" spans="2:14" ht="19.5">
      <c r="B20" s="76">
        <v>12</v>
      </c>
      <c r="C20" s="87" t="s">
        <v>93</v>
      </c>
      <c r="D20" s="88"/>
      <c r="E20" s="88"/>
      <c r="F20" s="88"/>
      <c r="G20" s="88"/>
      <c r="H20" s="88"/>
      <c r="I20" s="88"/>
      <c r="J20" s="88"/>
      <c r="K20" s="92">
        <v>0</v>
      </c>
      <c r="L20" s="78">
        <v>0</v>
      </c>
      <c r="M20" s="78">
        <v>0</v>
      </c>
      <c r="N20" s="13"/>
    </row>
  </sheetData>
  <mergeCells count="5">
    <mergeCell ref="D7:H7"/>
    <mergeCell ref="I7:J7"/>
    <mergeCell ref="K7:K8"/>
    <mergeCell ref="B8:C8"/>
    <mergeCell ref="B6:C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0EDD7-66F0-4BF1-A4AE-E22DE05F9503}">
  <dimension ref="A1:E124"/>
  <sheetViews>
    <sheetView showGridLines="0" workbookViewId="0">
      <selection activeCell="K19" sqref="K19"/>
    </sheetView>
  </sheetViews>
  <sheetFormatPr defaultRowHeight="12.75"/>
  <cols>
    <col min="2" max="2" width="8.7109375" customWidth="1"/>
    <col min="3" max="3" width="72.28515625" customWidth="1"/>
    <col min="4" max="5" width="22.5703125" customWidth="1"/>
  </cols>
  <sheetData>
    <row r="1" spans="1:5">
      <c r="A1" s="731"/>
    </row>
    <row r="3" spans="1:5" ht="20.25">
      <c r="B3" s="359" t="s">
        <v>928</v>
      </c>
    </row>
    <row r="4" spans="1:5" ht="18.75">
      <c r="B4" s="4"/>
    </row>
    <row r="5" spans="1:5" ht="19.5" thickBot="1">
      <c r="B5" s="4"/>
    </row>
    <row r="6" spans="1:5" ht="13.5" thickBot="1">
      <c r="B6" s="933"/>
      <c r="C6" s="933"/>
      <c r="D6" s="94" t="s">
        <v>11</v>
      </c>
      <c r="E6" s="95" t="s">
        <v>12</v>
      </c>
    </row>
    <row r="7" spans="1:5" ht="43.5" customHeight="1" thickBot="1">
      <c r="B7" s="934"/>
      <c r="C7" s="934"/>
      <c r="D7" s="96" t="s">
        <v>106</v>
      </c>
      <c r="E7" s="96" t="s">
        <v>107</v>
      </c>
    </row>
    <row r="8" spans="1:5">
      <c r="B8" s="938" t="s">
        <v>108</v>
      </c>
      <c r="C8" s="939"/>
      <c r="D8" s="939"/>
      <c r="E8" s="940"/>
    </row>
    <row r="9" spans="1:5" ht="12.75" customHeight="1">
      <c r="B9" s="97">
        <v>1</v>
      </c>
      <c r="C9" s="98" t="s">
        <v>109</v>
      </c>
      <c r="D9" s="99">
        <f>D10+D11</f>
        <v>561887258.80892766</v>
      </c>
      <c r="E9" s="100" t="s">
        <v>110</v>
      </c>
    </row>
    <row r="10" spans="1:5" ht="12.75" customHeight="1">
      <c r="B10" s="97"/>
      <c r="C10" s="98" t="s">
        <v>231</v>
      </c>
      <c r="D10" s="99">
        <v>539156898</v>
      </c>
      <c r="E10" s="101"/>
    </row>
    <row r="11" spans="1:5" ht="12.75" customHeight="1">
      <c r="B11" s="97"/>
      <c r="C11" s="98" t="s">
        <v>232</v>
      </c>
      <c r="D11" s="99">
        <v>22730360.808927603</v>
      </c>
      <c r="E11" s="101"/>
    </row>
    <row r="12" spans="1:5" ht="12.75" customHeight="1">
      <c r="B12" s="97">
        <v>2</v>
      </c>
      <c r="C12" s="98" t="s">
        <v>111</v>
      </c>
      <c r="D12" s="99">
        <v>459847258.73000002</v>
      </c>
      <c r="E12" s="101"/>
    </row>
    <row r="13" spans="1:5" ht="12.75" customHeight="1">
      <c r="B13" s="97">
        <v>3</v>
      </c>
      <c r="C13" s="98" t="s">
        <v>112</v>
      </c>
      <c r="D13" s="99">
        <v>83264179.920000002</v>
      </c>
      <c r="E13" s="101"/>
    </row>
    <row r="14" spans="1:5" ht="12.75" customHeight="1">
      <c r="B14" s="97" t="s">
        <v>23</v>
      </c>
      <c r="C14" s="98" t="s">
        <v>113</v>
      </c>
      <c r="D14" s="99">
        <v>0</v>
      </c>
      <c r="E14" s="101"/>
    </row>
    <row r="15" spans="1:5" ht="21">
      <c r="B15" s="97">
        <v>4</v>
      </c>
      <c r="C15" s="98" t="s">
        <v>114</v>
      </c>
      <c r="D15" s="99">
        <v>0</v>
      </c>
      <c r="E15" s="101"/>
    </row>
    <row r="16" spans="1:5">
      <c r="B16" s="97">
        <v>5</v>
      </c>
      <c r="C16" s="98" t="s">
        <v>115</v>
      </c>
      <c r="D16" s="99">
        <v>0</v>
      </c>
      <c r="E16" s="101"/>
    </row>
    <row r="17" spans="2:5" ht="21">
      <c r="B17" s="97" t="s">
        <v>24</v>
      </c>
      <c r="C17" s="98" t="s">
        <v>116</v>
      </c>
      <c r="D17" s="99">
        <v>0</v>
      </c>
      <c r="E17" s="101"/>
    </row>
    <row r="18" spans="2:5" ht="12.75" customHeight="1">
      <c r="B18" s="102">
        <v>6</v>
      </c>
      <c r="C18" s="103" t="s">
        <v>117</v>
      </c>
      <c r="D18" s="104">
        <f>+D9+D12+D13</f>
        <v>1104998697.4589276</v>
      </c>
      <c r="E18" s="105"/>
    </row>
    <row r="19" spans="2:5" ht="12.75" customHeight="1">
      <c r="B19" s="935" t="s">
        <v>118</v>
      </c>
      <c r="C19" s="937"/>
      <c r="D19" s="936"/>
      <c r="E19" s="106"/>
    </row>
    <row r="20" spans="2:5" ht="12.75" customHeight="1">
      <c r="B20" s="97">
        <v>7</v>
      </c>
      <c r="C20" s="107" t="s">
        <v>119</v>
      </c>
      <c r="D20" s="108">
        <v>-6699434.7190261567</v>
      </c>
      <c r="E20" s="101"/>
    </row>
    <row r="21" spans="2:5" ht="12.75" customHeight="1">
      <c r="B21" s="97">
        <v>8</v>
      </c>
      <c r="C21" s="107" t="s">
        <v>120</v>
      </c>
      <c r="D21" s="108">
        <v>-9574095.8800000008</v>
      </c>
      <c r="E21" s="100" t="s">
        <v>121</v>
      </c>
    </row>
    <row r="22" spans="2:5" ht="12.75" customHeight="1">
      <c r="B22" s="97">
        <v>9</v>
      </c>
      <c r="C22" s="107" t="s">
        <v>86</v>
      </c>
      <c r="D22" s="109">
        <v>0</v>
      </c>
      <c r="E22" s="101"/>
    </row>
    <row r="23" spans="2:5" ht="31.5">
      <c r="B23" s="97">
        <v>10</v>
      </c>
      <c r="C23" s="107" t="s">
        <v>122</v>
      </c>
      <c r="D23" s="109">
        <v>0</v>
      </c>
      <c r="E23" s="101"/>
    </row>
    <row r="24" spans="2:5" ht="21">
      <c r="B24" s="97">
        <v>11</v>
      </c>
      <c r="C24" s="107" t="s">
        <v>123</v>
      </c>
      <c r="D24" s="109">
        <v>0</v>
      </c>
      <c r="E24" s="101"/>
    </row>
    <row r="25" spans="2:5" ht="12.75" customHeight="1">
      <c r="B25" s="97">
        <v>12</v>
      </c>
      <c r="C25" s="107" t="s">
        <v>124</v>
      </c>
      <c r="D25" s="109">
        <v>0</v>
      </c>
      <c r="E25" s="101"/>
    </row>
    <row r="26" spans="2:5" ht="12.75" customHeight="1">
      <c r="B26" s="97">
        <v>13</v>
      </c>
      <c r="C26" s="107" t="s">
        <v>125</v>
      </c>
      <c r="D26" s="109">
        <v>0</v>
      </c>
      <c r="E26" s="101"/>
    </row>
    <row r="27" spans="2:5" ht="21">
      <c r="B27" s="97">
        <v>14</v>
      </c>
      <c r="C27" s="107" t="s">
        <v>126</v>
      </c>
      <c r="D27" s="109">
        <v>0</v>
      </c>
      <c r="E27" s="101"/>
    </row>
    <row r="28" spans="2:5">
      <c r="B28" s="97">
        <v>15</v>
      </c>
      <c r="C28" s="107" t="s">
        <v>127</v>
      </c>
      <c r="D28" s="109">
        <v>0</v>
      </c>
      <c r="E28" s="101"/>
    </row>
    <row r="29" spans="2:5" ht="21">
      <c r="B29" s="97">
        <v>16</v>
      </c>
      <c r="C29" s="107" t="s">
        <v>128</v>
      </c>
      <c r="D29" s="109">
        <v>0</v>
      </c>
      <c r="E29" s="101"/>
    </row>
    <row r="30" spans="2:5" ht="31.5">
      <c r="B30" s="97">
        <v>17</v>
      </c>
      <c r="C30" s="107" t="s">
        <v>129</v>
      </c>
      <c r="D30" s="109">
        <v>0</v>
      </c>
      <c r="E30" s="101"/>
    </row>
    <row r="31" spans="2:5" ht="31.5">
      <c r="B31" s="97">
        <v>18</v>
      </c>
      <c r="C31" s="107" t="s">
        <v>130</v>
      </c>
      <c r="D31" s="109">
        <v>0</v>
      </c>
      <c r="E31" s="101"/>
    </row>
    <row r="32" spans="2:5" ht="31.5">
      <c r="B32" s="97">
        <v>19</v>
      </c>
      <c r="C32" s="107" t="s">
        <v>131</v>
      </c>
      <c r="D32" s="109">
        <v>0</v>
      </c>
      <c r="E32" s="101"/>
    </row>
    <row r="33" spans="2:5" ht="12.75" customHeight="1">
      <c r="B33" s="97">
        <v>20</v>
      </c>
      <c r="C33" s="107" t="s">
        <v>86</v>
      </c>
      <c r="D33" s="109">
        <v>0</v>
      </c>
      <c r="E33" s="101"/>
    </row>
    <row r="34" spans="2:5" ht="21">
      <c r="B34" s="97" t="s">
        <v>132</v>
      </c>
      <c r="C34" s="107" t="s">
        <v>133</v>
      </c>
      <c r="D34" s="109">
        <v>0</v>
      </c>
      <c r="E34" s="101"/>
    </row>
    <row r="35" spans="2:5" ht="12.75" customHeight="1">
      <c r="B35" s="97" t="s">
        <v>134</v>
      </c>
      <c r="C35" s="107" t="s">
        <v>135</v>
      </c>
      <c r="D35" s="109">
        <v>0</v>
      </c>
      <c r="E35" s="101"/>
    </row>
    <row r="36" spans="2:5" ht="12.75" customHeight="1">
      <c r="B36" s="97" t="s">
        <v>136</v>
      </c>
      <c r="C36" s="101" t="s">
        <v>137</v>
      </c>
      <c r="D36" s="109">
        <v>0</v>
      </c>
      <c r="E36" s="101"/>
    </row>
    <row r="37" spans="2:5" ht="12.75" customHeight="1">
      <c r="B37" s="97" t="s">
        <v>138</v>
      </c>
      <c r="C37" s="107" t="s">
        <v>139</v>
      </c>
      <c r="D37" s="109">
        <v>0</v>
      </c>
      <c r="E37" s="101"/>
    </row>
    <row r="38" spans="2:5" ht="12.75" customHeight="1">
      <c r="B38" s="97">
        <v>21</v>
      </c>
      <c r="C38" s="83" t="s">
        <v>140</v>
      </c>
      <c r="D38" s="109">
        <v>0</v>
      </c>
      <c r="E38" s="101"/>
    </row>
    <row r="39" spans="2:5" ht="12.75" customHeight="1">
      <c r="B39" s="97">
        <v>22</v>
      </c>
      <c r="C39" s="107" t="s">
        <v>141</v>
      </c>
      <c r="D39" s="109">
        <v>0</v>
      </c>
      <c r="E39" s="101"/>
    </row>
    <row r="40" spans="2:5" ht="12.75" customHeight="1">
      <c r="B40" s="97">
        <v>23</v>
      </c>
      <c r="C40" s="107" t="s">
        <v>142</v>
      </c>
      <c r="D40" s="109">
        <v>0</v>
      </c>
      <c r="E40" s="101"/>
    </row>
    <row r="41" spans="2:5" ht="12.75" customHeight="1">
      <c r="B41" s="97">
        <v>24</v>
      </c>
      <c r="C41" s="107" t="s">
        <v>86</v>
      </c>
      <c r="D41" s="109">
        <v>0</v>
      </c>
      <c r="E41" s="101"/>
    </row>
    <row r="42" spans="2:5" ht="12.75" customHeight="1">
      <c r="B42" s="97">
        <v>25</v>
      </c>
      <c r="C42" s="107" t="s">
        <v>143</v>
      </c>
      <c r="D42" s="109">
        <v>0</v>
      </c>
      <c r="E42" s="101"/>
    </row>
    <row r="43" spans="2:5" ht="12.75" customHeight="1">
      <c r="B43" s="97" t="s">
        <v>33</v>
      </c>
      <c r="C43" s="107" t="s">
        <v>144</v>
      </c>
      <c r="D43" s="109">
        <v>0</v>
      </c>
      <c r="E43" s="101"/>
    </row>
    <row r="44" spans="2:5" ht="12.75" customHeight="1">
      <c r="B44" s="97" t="s">
        <v>145</v>
      </c>
      <c r="C44" s="107" t="s">
        <v>146</v>
      </c>
      <c r="D44" s="109">
        <v>0</v>
      </c>
      <c r="E44" s="101"/>
    </row>
    <row r="45" spans="2:5" ht="12.75" customHeight="1">
      <c r="B45" s="97">
        <v>26</v>
      </c>
      <c r="C45" s="107" t="s">
        <v>86</v>
      </c>
      <c r="D45" s="109">
        <v>0</v>
      </c>
      <c r="E45" s="101"/>
    </row>
    <row r="46" spans="2:5" ht="12.75" customHeight="1">
      <c r="B46" s="97">
        <v>27</v>
      </c>
      <c r="C46" s="107" t="s">
        <v>147</v>
      </c>
      <c r="D46" s="109">
        <v>0</v>
      </c>
      <c r="E46" s="101"/>
    </row>
    <row r="47" spans="2:5" ht="12.75" customHeight="1">
      <c r="B47" s="97" t="s">
        <v>148</v>
      </c>
      <c r="C47" s="107" t="s">
        <v>149</v>
      </c>
      <c r="D47" s="109">
        <v>0</v>
      </c>
      <c r="E47" s="101"/>
    </row>
    <row r="48" spans="2:5" ht="12.75" customHeight="1">
      <c r="B48" s="97">
        <v>28</v>
      </c>
      <c r="C48" s="110" t="s">
        <v>150</v>
      </c>
      <c r="D48" s="109">
        <v>0</v>
      </c>
      <c r="E48" s="101"/>
    </row>
    <row r="49" spans="2:5" ht="12.75" customHeight="1">
      <c r="B49" s="97">
        <v>29</v>
      </c>
      <c r="C49" s="110" t="s">
        <v>151</v>
      </c>
      <c r="D49" s="111">
        <f>D18+D20+D21</f>
        <v>1088725166.8599014</v>
      </c>
      <c r="E49" s="101"/>
    </row>
    <row r="50" spans="2:5" ht="12.75" customHeight="1">
      <c r="B50" s="935" t="s">
        <v>152</v>
      </c>
      <c r="C50" s="937"/>
      <c r="D50" s="936"/>
      <c r="E50" s="106"/>
    </row>
    <row r="51" spans="2:5" ht="12.75" customHeight="1">
      <c r="B51" s="97">
        <v>30</v>
      </c>
      <c r="C51" s="107" t="s">
        <v>153</v>
      </c>
      <c r="D51" s="109">
        <v>0</v>
      </c>
      <c r="E51" s="100" t="s">
        <v>154</v>
      </c>
    </row>
    <row r="52" spans="2:5" ht="12.75" customHeight="1">
      <c r="B52" s="97">
        <v>31</v>
      </c>
      <c r="C52" s="107" t="s">
        <v>155</v>
      </c>
      <c r="D52" s="109">
        <v>0</v>
      </c>
      <c r="E52" s="101"/>
    </row>
    <row r="53" spans="2:5" ht="12.75" customHeight="1">
      <c r="B53" s="97">
        <v>32</v>
      </c>
      <c r="C53" s="107" t="s">
        <v>156</v>
      </c>
      <c r="D53" s="109">
        <v>0</v>
      </c>
      <c r="E53" s="101"/>
    </row>
    <row r="54" spans="2:5" ht="12.75" customHeight="1">
      <c r="B54" s="97">
        <v>33</v>
      </c>
      <c r="C54" s="107" t="s">
        <v>157</v>
      </c>
      <c r="D54" s="109">
        <v>0</v>
      </c>
      <c r="E54" s="101"/>
    </row>
    <row r="55" spans="2:5" ht="12.75" customHeight="1">
      <c r="B55" s="97" t="s">
        <v>158</v>
      </c>
      <c r="C55" s="107" t="s">
        <v>159</v>
      </c>
      <c r="D55" s="109">
        <v>0</v>
      </c>
      <c r="E55" s="101"/>
    </row>
    <row r="56" spans="2:5" ht="12.75" customHeight="1">
      <c r="B56" s="97" t="s">
        <v>160</v>
      </c>
      <c r="C56" s="107" t="s">
        <v>161</v>
      </c>
      <c r="D56" s="109">
        <v>0</v>
      </c>
      <c r="E56" s="101"/>
    </row>
    <row r="57" spans="2:5" ht="12.75" customHeight="1">
      <c r="B57" s="97">
        <v>34</v>
      </c>
      <c r="C57" s="107" t="s">
        <v>162</v>
      </c>
      <c r="D57" s="109">
        <v>0</v>
      </c>
      <c r="E57" s="101"/>
    </row>
    <row r="58" spans="2:5" ht="12.75" customHeight="1">
      <c r="B58" s="97">
        <v>35</v>
      </c>
      <c r="C58" s="107" t="s">
        <v>163</v>
      </c>
      <c r="D58" s="109">
        <v>0</v>
      </c>
      <c r="E58" s="101"/>
    </row>
    <row r="59" spans="2:5" ht="12.75" customHeight="1">
      <c r="B59" s="102">
        <v>36</v>
      </c>
      <c r="C59" s="110" t="s">
        <v>164</v>
      </c>
      <c r="D59" s="109">
        <v>0</v>
      </c>
      <c r="E59" s="101"/>
    </row>
    <row r="60" spans="2:5" ht="12.75" customHeight="1">
      <c r="B60" s="935" t="s">
        <v>165</v>
      </c>
      <c r="C60" s="937"/>
      <c r="D60" s="936"/>
      <c r="E60" s="106"/>
    </row>
    <row r="61" spans="2:5" ht="12.75" customHeight="1">
      <c r="B61" s="97">
        <v>37</v>
      </c>
      <c r="C61" s="107" t="s">
        <v>166</v>
      </c>
      <c r="D61" s="109">
        <v>0</v>
      </c>
      <c r="E61" s="101"/>
    </row>
    <row r="62" spans="2:5" ht="12.75" customHeight="1">
      <c r="B62" s="97">
        <v>38</v>
      </c>
      <c r="C62" s="107" t="s">
        <v>167</v>
      </c>
      <c r="D62" s="109">
        <v>0</v>
      </c>
      <c r="E62" s="101"/>
    </row>
    <row r="63" spans="2:5" ht="12.75" customHeight="1">
      <c r="B63" s="97">
        <v>39</v>
      </c>
      <c r="C63" s="107" t="s">
        <v>168</v>
      </c>
      <c r="D63" s="109">
        <v>0</v>
      </c>
      <c r="E63" s="101"/>
    </row>
    <row r="64" spans="2:5" ht="12.75" customHeight="1">
      <c r="B64" s="97">
        <v>40</v>
      </c>
      <c r="C64" s="107" t="s">
        <v>169</v>
      </c>
      <c r="D64" s="109">
        <v>0</v>
      </c>
      <c r="E64" s="101"/>
    </row>
    <row r="65" spans="2:5" ht="12.75" customHeight="1">
      <c r="B65" s="97">
        <v>41</v>
      </c>
      <c r="C65" s="107" t="s">
        <v>86</v>
      </c>
      <c r="D65" s="109">
        <v>0</v>
      </c>
      <c r="E65" s="101"/>
    </row>
    <row r="66" spans="2:5" ht="12.75" customHeight="1">
      <c r="B66" s="97">
        <v>42</v>
      </c>
      <c r="C66" s="107" t="s">
        <v>170</v>
      </c>
      <c r="D66" s="109">
        <v>0</v>
      </c>
      <c r="E66" s="101"/>
    </row>
    <row r="67" spans="2:5" ht="12.75" customHeight="1">
      <c r="B67" s="97" t="s">
        <v>171</v>
      </c>
      <c r="C67" s="107" t="s">
        <v>172</v>
      </c>
      <c r="D67" s="109">
        <v>0</v>
      </c>
      <c r="E67" s="101"/>
    </row>
    <row r="68" spans="2:5" ht="12.75" customHeight="1">
      <c r="B68" s="102">
        <v>43</v>
      </c>
      <c r="C68" s="110" t="s">
        <v>173</v>
      </c>
      <c r="D68" s="109">
        <v>0</v>
      </c>
      <c r="E68" s="101"/>
    </row>
    <row r="69" spans="2:5" ht="12.75" customHeight="1">
      <c r="B69" s="102">
        <v>44</v>
      </c>
      <c r="C69" s="110" t="s">
        <v>174</v>
      </c>
      <c r="D69" s="109">
        <v>0</v>
      </c>
      <c r="E69" s="101"/>
    </row>
    <row r="70" spans="2:5" ht="12.75" customHeight="1">
      <c r="B70" s="102">
        <v>45</v>
      </c>
      <c r="C70" s="110" t="s">
        <v>175</v>
      </c>
      <c r="D70" s="109">
        <v>0</v>
      </c>
      <c r="E70" s="101"/>
    </row>
    <row r="71" spans="2:5" ht="12.75" customHeight="1">
      <c r="B71" s="935" t="s">
        <v>176</v>
      </c>
      <c r="C71" s="937"/>
      <c r="D71" s="936"/>
      <c r="E71" s="106"/>
    </row>
    <row r="72" spans="2:5" ht="12.75" customHeight="1">
      <c r="B72" s="97">
        <v>46</v>
      </c>
      <c r="C72" s="107" t="s">
        <v>177</v>
      </c>
      <c r="D72" s="99">
        <v>164917853.23110625</v>
      </c>
      <c r="E72" s="101"/>
    </row>
    <row r="73" spans="2:5" ht="12.75" customHeight="1">
      <c r="B73" s="97">
        <v>47</v>
      </c>
      <c r="C73" s="107" t="s">
        <v>178</v>
      </c>
      <c r="D73" s="109">
        <v>0</v>
      </c>
      <c r="E73" s="101"/>
    </row>
    <row r="74" spans="2:5" ht="12.75" customHeight="1">
      <c r="B74" s="97" t="s">
        <v>179</v>
      </c>
      <c r="C74" s="107" t="s">
        <v>180</v>
      </c>
      <c r="D74" s="109">
        <v>0</v>
      </c>
      <c r="E74" s="101"/>
    </row>
    <row r="75" spans="2:5" ht="12.75" customHeight="1">
      <c r="B75" s="97" t="s">
        <v>181</v>
      </c>
      <c r="C75" s="107" t="s">
        <v>182</v>
      </c>
      <c r="D75" s="109">
        <v>0</v>
      </c>
      <c r="E75" s="101"/>
    </row>
    <row r="76" spans="2:5" ht="12.75" customHeight="1">
      <c r="B76" s="97">
        <v>48</v>
      </c>
      <c r="C76" s="107" t="s">
        <v>183</v>
      </c>
      <c r="D76" s="109">
        <v>0</v>
      </c>
      <c r="E76" s="101"/>
    </row>
    <row r="77" spans="2:5" ht="12.75" customHeight="1">
      <c r="B77" s="97">
        <v>49</v>
      </c>
      <c r="C77" s="107" t="s">
        <v>184</v>
      </c>
      <c r="D77" s="109">
        <v>0</v>
      </c>
      <c r="E77" s="101"/>
    </row>
    <row r="78" spans="2:5" ht="12.75" customHeight="1">
      <c r="B78" s="97">
        <v>50</v>
      </c>
      <c r="C78" s="107" t="s">
        <v>185</v>
      </c>
      <c r="D78" s="109">
        <v>0</v>
      </c>
      <c r="E78" s="101"/>
    </row>
    <row r="79" spans="2:5" ht="12.75" customHeight="1">
      <c r="B79" s="102">
        <v>51</v>
      </c>
      <c r="C79" s="110" t="s">
        <v>186</v>
      </c>
      <c r="D79" s="104">
        <f>D72</f>
        <v>164917853.23110625</v>
      </c>
      <c r="E79" s="105"/>
    </row>
    <row r="80" spans="2:5" ht="12.75" customHeight="1">
      <c r="B80" s="935" t="s">
        <v>187</v>
      </c>
      <c r="C80" s="937"/>
      <c r="D80" s="936"/>
      <c r="E80" s="106"/>
    </row>
    <row r="81" spans="2:5" ht="12.75" customHeight="1">
      <c r="B81" s="97">
        <v>52</v>
      </c>
      <c r="C81" s="107" t="s">
        <v>188</v>
      </c>
      <c r="D81" s="109">
        <v>0</v>
      </c>
      <c r="E81" s="101"/>
    </row>
    <row r="82" spans="2:5" ht="12.75" customHeight="1">
      <c r="B82" s="97">
        <v>53</v>
      </c>
      <c r="C82" s="107" t="s">
        <v>189</v>
      </c>
      <c r="D82" s="109">
        <v>0</v>
      </c>
      <c r="E82" s="101"/>
    </row>
    <row r="83" spans="2:5" ht="12.75" customHeight="1">
      <c r="B83" s="97">
        <v>54</v>
      </c>
      <c r="C83" s="107" t="s">
        <v>190</v>
      </c>
      <c r="D83" s="109">
        <v>0</v>
      </c>
      <c r="E83" s="101"/>
    </row>
    <row r="84" spans="2:5" ht="12.75" customHeight="1">
      <c r="B84" s="97" t="s">
        <v>191</v>
      </c>
      <c r="C84" s="107" t="s">
        <v>86</v>
      </c>
      <c r="D84" s="109">
        <v>0</v>
      </c>
      <c r="E84" s="101"/>
    </row>
    <row r="85" spans="2:5" ht="12.75" customHeight="1">
      <c r="B85" s="97">
        <v>55</v>
      </c>
      <c r="C85" s="107" t="s">
        <v>192</v>
      </c>
      <c r="D85" s="109">
        <v>0</v>
      </c>
      <c r="E85" s="101"/>
    </row>
    <row r="86" spans="2:5" ht="12.75" customHeight="1">
      <c r="B86" s="97">
        <v>56</v>
      </c>
      <c r="C86" s="107" t="s">
        <v>86</v>
      </c>
      <c r="D86" s="109">
        <v>0</v>
      </c>
      <c r="E86" s="101"/>
    </row>
    <row r="87" spans="2:5" ht="12.75" customHeight="1">
      <c r="B87" s="97" t="s">
        <v>193</v>
      </c>
      <c r="C87" s="101" t="s">
        <v>194</v>
      </c>
      <c r="D87" s="109">
        <v>0</v>
      </c>
      <c r="E87" s="101"/>
    </row>
    <row r="88" spans="2:5" ht="12.75" customHeight="1">
      <c r="B88" s="97" t="s">
        <v>195</v>
      </c>
      <c r="C88" s="101" t="s">
        <v>196</v>
      </c>
      <c r="D88" s="109">
        <v>0</v>
      </c>
      <c r="E88" s="101"/>
    </row>
    <row r="89" spans="2:5" ht="12.75" customHeight="1">
      <c r="B89" s="102">
        <v>57</v>
      </c>
      <c r="C89" s="105" t="s">
        <v>197</v>
      </c>
      <c r="D89" s="109">
        <v>0</v>
      </c>
      <c r="E89" s="101"/>
    </row>
    <row r="90" spans="2:5" ht="12.75" customHeight="1">
      <c r="B90" s="102">
        <v>58</v>
      </c>
      <c r="C90" s="105" t="s">
        <v>198</v>
      </c>
      <c r="D90" s="112">
        <f>D79</f>
        <v>164917853.23110625</v>
      </c>
      <c r="E90" s="101"/>
    </row>
    <row r="91" spans="2:5" ht="12.75" customHeight="1">
      <c r="B91" s="102">
        <v>59</v>
      </c>
      <c r="C91" s="105" t="s">
        <v>199</v>
      </c>
      <c r="D91" s="113">
        <f>+D49+D90</f>
        <v>1253643020.0910077</v>
      </c>
      <c r="E91" s="101"/>
    </row>
    <row r="92" spans="2:5" ht="12.75" customHeight="1">
      <c r="B92" s="102">
        <v>60</v>
      </c>
      <c r="C92" s="105" t="s">
        <v>200</v>
      </c>
      <c r="D92" s="113">
        <v>6164466091.7220688</v>
      </c>
      <c r="E92" s="105"/>
    </row>
    <row r="93" spans="2:5" ht="12.75" customHeight="1">
      <c r="B93" s="935" t="s">
        <v>201</v>
      </c>
      <c r="C93" s="936"/>
      <c r="D93" s="106"/>
      <c r="E93" s="106"/>
    </row>
    <row r="94" spans="2:5" ht="12.75" customHeight="1">
      <c r="B94" s="97">
        <v>61</v>
      </c>
      <c r="C94" s="107" t="s">
        <v>202</v>
      </c>
      <c r="D94" s="114">
        <v>0.17660000000000001</v>
      </c>
      <c r="E94" s="101"/>
    </row>
    <row r="95" spans="2:5" ht="12.75" customHeight="1">
      <c r="B95" s="97">
        <v>62</v>
      </c>
      <c r="C95" s="107" t="s">
        <v>203</v>
      </c>
      <c r="D95" s="114">
        <v>0.17660000000000001</v>
      </c>
      <c r="E95" s="101"/>
    </row>
    <row r="96" spans="2:5" ht="12.75" customHeight="1">
      <c r="B96" s="97">
        <v>63</v>
      </c>
      <c r="C96" s="107" t="s">
        <v>204</v>
      </c>
      <c r="D96" s="114">
        <v>0.2034</v>
      </c>
      <c r="E96" s="101"/>
    </row>
    <row r="97" spans="2:5" ht="12.75" customHeight="1">
      <c r="B97" s="97">
        <v>64</v>
      </c>
      <c r="C97" s="107" t="s">
        <v>205</v>
      </c>
      <c r="D97" s="114">
        <v>0.13220000000000001</v>
      </c>
      <c r="E97" s="101"/>
    </row>
    <row r="98" spans="2:5" ht="12.75" customHeight="1">
      <c r="B98" s="97">
        <v>65</v>
      </c>
      <c r="C98" s="101" t="s">
        <v>206</v>
      </c>
      <c r="D98" s="115">
        <v>2.5000000000000001E-2</v>
      </c>
      <c r="E98" s="101"/>
    </row>
    <row r="99" spans="2:5" ht="12.75" customHeight="1">
      <c r="B99" s="97">
        <v>66</v>
      </c>
      <c r="C99" s="101" t="s">
        <v>207</v>
      </c>
      <c r="D99" s="116">
        <v>1.4999999999999999E-2</v>
      </c>
      <c r="E99" s="101"/>
    </row>
    <row r="100" spans="2:5" ht="12.75" customHeight="1">
      <c r="B100" s="97">
        <v>67</v>
      </c>
      <c r="C100" s="101" t="s">
        <v>208</v>
      </c>
      <c r="D100" s="115">
        <v>1.4999999999999999E-2</v>
      </c>
      <c r="E100" s="101"/>
    </row>
    <row r="101" spans="2:5" ht="12.75" customHeight="1">
      <c r="B101" s="97" t="s">
        <v>209</v>
      </c>
      <c r="C101" s="107" t="s">
        <v>210</v>
      </c>
      <c r="D101" s="115">
        <v>1.4999999999999999E-2</v>
      </c>
      <c r="E101" s="101"/>
    </row>
    <row r="102" spans="2:5" ht="12.75" customHeight="1">
      <c r="B102" s="97" t="s">
        <v>211</v>
      </c>
      <c r="C102" s="107" t="s">
        <v>212</v>
      </c>
      <c r="D102" s="116">
        <v>6.1800000000000001E-2</v>
      </c>
      <c r="E102" s="101"/>
    </row>
    <row r="103" spans="2:5" ht="12.75" customHeight="1">
      <c r="B103" s="97">
        <v>68</v>
      </c>
      <c r="C103" s="110" t="s">
        <v>213</v>
      </c>
      <c r="D103" s="115">
        <v>9.2700000000000005E-2</v>
      </c>
      <c r="E103" s="101"/>
    </row>
    <row r="104" spans="2:5" ht="12.75" customHeight="1">
      <c r="B104" s="935" t="s">
        <v>214</v>
      </c>
      <c r="C104" s="936"/>
      <c r="D104" s="106"/>
      <c r="E104" s="106"/>
    </row>
    <row r="105" spans="2:5" ht="12.75" customHeight="1">
      <c r="B105" s="97">
        <v>69</v>
      </c>
      <c r="C105" s="117" t="s">
        <v>103</v>
      </c>
      <c r="D105" s="109"/>
      <c r="E105" s="101"/>
    </row>
    <row r="106" spans="2:5" ht="12.75" customHeight="1">
      <c r="B106" s="97">
        <v>70</v>
      </c>
      <c r="C106" s="117" t="s">
        <v>103</v>
      </c>
      <c r="D106" s="109"/>
      <c r="E106" s="101"/>
    </row>
    <row r="107" spans="2:5" ht="12.75" customHeight="1">
      <c r="B107" s="97">
        <v>71</v>
      </c>
      <c r="C107" s="117" t="s">
        <v>103</v>
      </c>
      <c r="D107" s="109"/>
      <c r="E107" s="101"/>
    </row>
    <row r="108" spans="2:5" ht="12.75" customHeight="1">
      <c r="B108" s="935" t="s">
        <v>215</v>
      </c>
      <c r="C108" s="937"/>
      <c r="D108" s="936"/>
      <c r="E108" s="106"/>
    </row>
    <row r="109" spans="2:5" ht="12.75" customHeight="1">
      <c r="B109" s="97">
        <v>72</v>
      </c>
      <c r="C109" s="82" t="s">
        <v>216</v>
      </c>
      <c r="D109" s="119">
        <v>27877857.73</v>
      </c>
      <c r="E109" s="100"/>
    </row>
    <row r="110" spans="2:5" ht="12.75" customHeight="1">
      <c r="B110" s="97">
        <v>73</v>
      </c>
      <c r="C110" s="107" t="s">
        <v>217</v>
      </c>
      <c r="D110" s="109">
        <v>0</v>
      </c>
      <c r="E110" s="101"/>
    </row>
    <row r="111" spans="2:5" ht="12.75" customHeight="1">
      <c r="B111" s="97">
        <v>74</v>
      </c>
      <c r="C111" s="107" t="s">
        <v>86</v>
      </c>
      <c r="D111" s="109"/>
      <c r="E111" s="101"/>
    </row>
    <row r="112" spans="2:5" ht="12.75" customHeight="1">
      <c r="B112" s="97">
        <v>75</v>
      </c>
      <c r="C112" s="107" t="s">
        <v>218</v>
      </c>
      <c r="D112" s="109">
        <v>0</v>
      </c>
      <c r="E112" s="101"/>
    </row>
    <row r="113" spans="2:5" ht="12.75" customHeight="1">
      <c r="B113" s="935" t="s">
        <v>219</v>
      </c>
      <c r="C113" s="936"/>
      <c r="D113" s="106"/>
      <c r="E113" s="106"/>
    </row>
    <row r="114" spans="2:5" ht="12.75" customHeight="1">
      <c r="B114" s="97">
        <v>76</v>
      </c>
      <c r="C114" s="107" t="s">
        <v>220</v>
      </c>
      <c r="D114" s="109">
        <v>0</v>
      </c>
      <c r="E114" s="101"/>
    </row>
    <row r="115" spans="2:5" ht="12.75" customHeight="1">
      <c r="B115" s="97">
        <v>77</v>
      </c>
      <c r="C115" s="107" t="s">
        <v>221</v>
      </c>
      <c r="D115" s="109">
        <v>0</v>
      </c>
      <c r="E115" s="101"/>
    </row>
    <row r="116" spans="2:5" ht="12.75" customHeight="1">
      <c r="B116" s="97">
        <v>78</v>
      </c>
      <c r="C116" s="107" t="s">
        <v>222</v>
      </c>
      <c r="D116" s="109">
        <v>0</v>
      </c>
      <c r="E116" s="101"/>
    </row>
    <row r="117" spans="2:5" ht="12.75" customHeight="1">
      <c r="B117" s="97">
        <v>79</v>
      </c>
      <c r="C117" s="107" t="s">
        <v>223</v>
      </c>
      <c r="D117" s="109">
        <v>0</v>
      </c>
      <c r="E117" s="101"/>
    </row>
    <row r="118" spans="2:5" ht="12.75" customHeight="1">
      <c r="B118" s="935" t="s">
        <v>224</v>
      </c>
      <c r="C118" s="936"/>
      <c r="D118" s="106"/>
      <c r="E118" s="106"/>
    </row>
    <row r="119" spans="2:5" ht="12.75" customHeight="1">
      <c r="B119" s="97">
        <v>80</v>
      </c>
      <c r="C119" s="107" t="s">
        <v>225</v>
      </c>
      <c r="D119" s="118">
        <v>0</v>
      </c>
      <c r="E119" s="101"/>
    </row>
    <row r="120" spans="2:5" ht="12.75" customHeight="1">
      <c r="B120" s="97">
        <v>81</v>
      </c>
      <c r="C120" s="107" t="s">
        <v>226</v>
      </c>
      <c r="D120" s="118">
        <v>0</v>
      </c>
      <c r="E120" s="118"/>
    </row>
    <row r="121" spans="2:5" ht="12.75" customHeight="1">
      <c r="B121" s="97">
        <v>82</v>
      </c>
      <c r="C121" s="107" t="s">
        <v>227</v>
      </c>
      <c r="D121" s="109">
        <v>0</v>
      </c>
      <c r="E121" s="101"/>
    </row>
    <row r="122" spans="2:5" ht="12.75" customHeight="1">
      <c r="B122" s="97">
        <v>83</v>
      </c>
      <c r="C122" s="107" t="s">
        <v>228</v>
      </c>
      <c r="D122" s="109">
        <v>0</v>
      </c>
      <c r="E122" s="101"/>
    </row>
    <row r="123" spans="2:5" ht="12.75" customHeight="1">
      <c r="B123" s="97">
        <v>84</v>
      </c>
      <c r="C123" s="107" t="s">
        <v>229</v>
      </c>
      <c r="D123" s="109">
        <v>0</v>
      </c>
      <c r="E123" s="101"/>
    </row>
    <row r="124" spans="2:5" ht="12.75" customHeight="1">
      <c r="B124" s="97">
        <v>85</v>
      </c>
      <c r="C124" s="107" t="s">
        <v>230</v>
      </c>
      <c r="D124" s="109">
        <v>0</v>
      </c>
      <c r="E124" s="101"/>
    </row>
  </sheetData>
  <mergeCells count="12">
    <mergeCell ref="B6:C7"/>
    <mergeCell ref="B93:C93"/>
    <mergeCell ref="B118:C118"/>
    <mergeCell ref="B113:C113"/>
    <mergeCell ref="B104:C104"/>
    <mergeCell ref="B108:D108"/>
    <mergeCell ref="B80:D80"/>
    <mergeCell ref="B8:E8"/>
    <mergeCell ref="B19:D19"/>
    <mergeCell ref="B50:D50"/>
    <mergeCell ref="B60:D60"/>
    <mergeCell ref="B71:D7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7A1A0-18E6-4F15-A53C-2C5A9214012D}">
  <dimension ref="A1:O59"/>
  <sheetViews>
    <sheetView showGridLines="0" workbookViewId="0">
      <selection activeCell="M15" sqref="M15"/>
    </sheetView>
  </sheetViews>
  <sheetFormatPr defaultRowHeight="12.75"/>
  <cols>
    <col min="2" max="2" width="9.140625" style="726"/>
    <col min="3" max="3" width="49.140625" customWidth="1"/>
    <col min="4" max="4" width="26" customWidth="1"/>
    <col min="5" max="5" width="22.42578125" customWidth="1"/>
    <col min="6" max="6" width="26" customWidth="1"/>
    <col min="9" max="9" width="24.85546875" bestFit="1" customWidth="1"/>
    <col min="15" max="15" width="11.140625" bestFit="1" customWidth="1"/>
    <col min="16" max="16" width="10.140625" bestFit="1" customWidth="1"/>
  </cols>
  <sheetData>
    <row r="1" spans="1:6" s="708" customFormat="1">
      <c r="B1" s="726"/>
    </row>
    <row r="2" spans="1:6" s="708" customFormat="1">
      <c r="B2" s="726"/>
    </row>
    <row r="3" spans="1:6" s="708" customFormat="1" ht="20.25">
      <c r="B3" s="359" t="s">
        <v>1347</v>
      </c>
    </row>
    <row r="4" spans="1:6" ht="13.5" thickBot="1">
      <c r="A4" s="731"/>
    </row>
    <row r="5" spans="1:6" ht="13.5" thickBot="1">
      <c r="B5" s="950"/>
      <c r="C5" s="951"/>
      <c r="D5" s="60" t="s">
        <v>11</v>
      </c>
      <c r="E5" s="60" t="s">
        <v>12</v>
      </c>
      <c r="F5" s="60" t="s">
        <v>13</v>
      </c>
    </row>
    <row r="6" spans="1:6" ht="19.5">
      <c r="B6" s="950"/>
      <c r="C6" s="951"/>
      <c r="D6" s="136" t="s">
        <v>233</v>
      </c>
      <c r="E6" s="134" t="s">
        <v>234</v>
      </c>
      <c r="F6" s="137" t="s">
        <v>239</v>
      </c>
    </row>
    <row r="7" spans="1:6" ht="13.5" thickBot="1">
      <c r="B7" s="952"/>
      <c r="C7" s="953"/>
      <c r="D7" s="138" t="s">
        <v>240</v>
      </c>
      <c r="E7" s="135" t="s">
        <v>240</v>
      </c>
      <c r="F7" s="139"/>
    </row>
    <row r="8" spans="1:6" ht="12.75" customHeight="1" thickBot="1">
      <c r="B8" s="941" t="s">
        <v>247</v>
      </c>
      <c r="C8" s="942"/>
      <c r="D8" s="942"/>
      <c r="E8" s="942"/>
      <c r="F8" s="943"/>
    </row>
    <row r="9" spans="1:6" ht="12.75" customHeight="1">
      <c r="B9" s="873">
        <v>1</v>
      </c>
      <c r="C9" s="128" t="s">
        <v>1348</v>
      </c>
      <c r="D9" s="875">
        <v>1106080056.4200001</v>
      </c>
      <c r="E9" s="875">
        <v>1106080056.4200001</v>
      </c>
      <c r="F9" s="129" t="s">
        <v>237</v>
      </c>
    </row>
    <row r="10" spans="1:6" ht="12.75" customHeight="1">
      <c r="B10" s="676">
        <v>2</v>
      </c>
      <c r="C10" s="121" t="s">
        <v>1349</v>
      </c>
      <c r="D10" s="140">
        <v>300439475.56000012</v>
      </c>
      <c r="E10" s="140">
        <v>304042650.33000004</v>
      </c>
      <c r="F10" s="120" t="s">
        <v>237</v>
      </c>
    </row>
    <row r="11" spans="1:6" ht="12.75" customHeight="1">
      <c r="B11" s="676">
        <v>3</v>
      </c>
      <c r="C11" s="121" t="s">
        <v>1350</v>
      </c>
      <c r="D11" s="140">
        <v>46171364.389999993</v>
      </c>
      <c r="E11" s="140">
        <v>172465920.06</v>
      </c>
      <c r="F11" s="120" t="s">
        <v>237</v>
      </c>
    </row>
    <row r="12" spans="1:6" ht="12.75" customHeight="1">
      <c r="B12" s="676">
        <v>4</v>
      </c>
      <c r="C12" s="121" t="s">
        <v>1351</v>
      </c>
      <c r="D12" s="140">
        <v>7081465691.1999922</v>
      </c>
      <c r="E12" s="140">
        <v>7081465691.1999922</v>
      </c>
      <c r="F12" s="120" t="s">
        <v>237</v>
      </c>
    </row>
    <row r="13" spans="1:6" ht="12.75" customHeight="1">
      <c r="B13" s="676">
        <v>5</v>
      </c>
      <c r="C13" s="121" t="s">
        <v>1352</v>
      </c>
      <c r="D13" s="140">
        <v>27282794.880000003</v>
      </c>
      <c r="E13" s="140">
        <v>27282794.879999999</v>
      </c>
      <c r="F13" s="120" t="s">
        <v>237</v>
      </c>
    </row>
    <row r="14" spans="1:6" ht="12.75" customHeight="1">
      <c r="B14" s="676">
        <v>6</v>
      </c>
      <c r="C14" s="121" t="s">
        <v>1353</v>
      </c>
      <c r="D14" s="140">
        <v>185386737.38999999</v>
      </c>
      <c r="E14" s="140">
        <v>185386737.38999999</v>
      </c>
      <c r="F14" s="120" t="s">
        <v>237</v>
      </c>
    </row>
    <row r="15" spans="1:6" ht="12.75" customHeight="1">
      <c r="B15" s="676">
        <v>7</v>
      </c>
      <c r="C15" s="121" t="s">
        <v>1354</v>
      </c>
      <c r="D15" s="140">
        <v>1010257292.0599999</v>
      </c>
      <c r="E15" s="140">
        <v>1010257292.0599999</v>
      </c>
      <c r="F15" s="120" t="s">
        <v>237</v>
      </c>
    </row>
    <row r="16" spans="1:6" ht="12.75" customHeight="1">
      <c r="B16" s="676">
        <v>8</v>
      </c>
      <c r="C16" s="121" t="s">
        <v>1355</v>
      </c>
      <c r="D16" s="140">
        <v>2.4215296434704214E-9</v>
      </c>
      <c r="E16" s="140">
        <v>29016282.780000001</v>
      </c>
      <c r="F16" s="120" t="s">
        <v>237</v>
      </c>
    </row>
    <row r="17" spans="2:9" ht="12.75" customHeight="1">
      <c r="B17" s="676">
        <v>9</v>
      </c>
      <c r="C17" s="121" t="s">
        <v>1356</v>
      </c>
      <c r="D17" s="140">
        <v>93343963.140000001</v>
      </c>
      <c r="E17" s="140">
        <v>93343963.140000001</v>
      </c>
      <c r="F17" s="120" t="s">
        <v>237</v>
      </c>
    </row>
    <row r="18" spans="2:9" ht="12.75" customHeight="1">
      <c r="B18" s="676">
        <v>10</v>
      </c>
      <c r="C18" s="121" t="s">
        <v>1357</v>
      </c>
      <c r="D18" s="140">
        <v>15236891.09</v>
      </c>
      <c r="E18" s="140">
        <v>15236891.09</v>
      </c>
      <c r="F18" s="120" t="s">
        <v>237</v>
      </c>
    </row>
    <row r="19" spans="2:9" ht="12.75" customHeight="1">
      <c r="B19" s="676">
        <v>11</v>
      </c>
      <c r="C19" s="121" t="s">
        <v>1358</v>
      </c>
      <c r="D19" s="140">
        <v>78091394.719999984</v>
      </c>
      <c r="E19" s="140">
        <v>78091394.719999984</v>
      </c>
      <c r="F19" s="120" t="s">
        <v>237</v>
      </c>
    </row>
    <row r="20" spans="2:9" ht="12.75" customHeight="1">
      <c r="B20" s="676">
        <v>12</v>
      </c>
      <c r="C20" s="121" t="s">
        <v>1359</v>
      </c>
      <c r="D20" s="140">
        <v>22034348.099999998</v>
      </c>
      <c r="E20" s="140">
        <v>22034348.099999998</v>
      </c>
      <c r="F20" s="120" t="s">
        <v>237</v>
      </c>
    </row>
    <row r="21" spans="2:9" ht="12.75" customHeight="1">
      <c r="B21" s="676">
        <v>13</v>
      </c>
      <c r="C21" s="121" t="s">
        <v>1360</v>
      </c>
      <c r="D21" s="140">
        <v>2110343.6</v>
      </c>
      <c r="E21" s="140">
        <v>0</v>
      </c>
      <c r="F21" s="120" t="s">
        <v>237</v>
      </c>
    </row>
    <row r="22" spans="2:9" ht="12.75" customHeight="1">
      <c r="B22" s="676">
        <v>14</v>
      </c>
      <c r="C22" s="121" t="s">
        <v>1361</v>
      </c>
      <c r="D22" s="140">
        <v>5192856.4700000016</v>
      </c>
      <c r="E22" s="140">
        <v>5192856.4700000016</v>
      </c>
      <c r="F22" s="120" t="s">
        <v>237</v>
      </c>
    </row>
    <row r="23" spans="2:9" ht="12.75" customHeight="1">
      <c r="B23" s="676">
        <v>15</v>
      </c>
      <c r="C23" s="121" t="s">
        <v>1362</v>
      </c>
      <c r="D23" s="140">
        <v>6507588.0099999988</v>
      </c>
      <c r="E23" s="140">
        <v>0</v>
      </c>
      <c r="F23" s="120" t="s">
        <v>237</v>
      </c>
    </row>
    <row r="24" spans="2:9" s="708" customFormat="1" ht="12.75" customHeight="1">
      <c r="B24" s="676">
        <v>16</v>
      </c>
      <c r="C24" s="121" t="s">
        <v>1363</v>
      </c>
      <c r="D24" s="140">
        <v>37755623.285794191</v>
      </c>
      <c r="E24" s="140">
        <v>34312989.400010042</v>
      </c>
      <c r="F24" s="120" t="s">
        <v>237</v>
      </c>
    </row>
    <row r="25" spans="2:9" ht="12.75" customHeight="1">
      <c r="B25" s="676">
        <v>17</v>
      </c>
      <c r="C25" s="121" t="s">
        <v>1364</v>
      </c>
      <c r="D25" s="140">
        <v>368554.20999999996</v>
      </c>
      <c r="E25" s="140">
        <v>368554.20999999996</v>
      </c>
      <c r="F25" s="120" t="s">
        <v>237</v>
      </c>
    </row>
    <row r="26" spans="2:9">
      <c r="B26" s="874"/>
      <c r="C26" s="131" t="s">
        <v>242</v>
      </c>
      <c r="D26" s="141">
        <f>SUM(D9:D25)</f>
        <v>10017724974.525784</v>
      </c>
      <c r="E26" s="141">
        <v>10164578422.249998</v>
      </c>
      <c r="F26" s="132"/>
      <c r="I26" s="143"/>
    </row>
    <row r="27" spans="2:9" ht="13.5" thickBot="1">
      <c r="B27" s="867"/>
      <c r="C27" s="122"/>
      <c r="D27" s="122"/>
      <c r="E27" s="122"/>
      <c r="F27" s="122"/>
    </row>
    <row r="28" spans="2:9" ht="13.5" thickBot="1">
      <c r="B28" s="867"/>
      <c r="C28" s="122"/>
      <c r="D28" s="60" t="s">
        <v>11</v>
      </c>
      <c r="E28" s="60" t="s">
        <v>12</v>
      </c>
      <c r="F28" s="60" t="s">
        <v>13</v>
      </c>
    </row>
    <row r="29" spans="2:9" ht="19.5">
      <c r="B29" s="867"/>
      <c r="C29" s="122"/>
      <c r="D29" s="136" t="s">
        <v>233</v>
      </c>
      <c r="E29" s="134" t="s">
        <v>234</v>
      </c>
      <c r="F29" s="137" t="s">
        <v>235</v>
      </c>
    </row>
    <row r="30" spans="2:9" ht="13.5" thickBot="1">
      <c r="B30" s="867"/>
      <c r="C30" s="122"/>
      <c r="D30" s="138" t="s">
        <v>240</v>
      </c>
      <c r="E30" s="135" t="s">
        <v>240</v>
      </c>
      <c r="F30" s="139"/>
    </row>
    <row r="31" spans="2:9" ht="12.75" customHeight="1">
      <c r="B31" s="944" t="s">
        <v>248</v>
      </c>
      <c r="C31" s="945"/>
      <c r="D31" s="945"/>
      <c r="E31" s="945"/>
      <c r="F31" s="946"/>
    </row>
    <row r="32" spans="2:9">
      <c r="B32" s="676">
        <v>1</v>
      </c>
      <c r="C32" s="121" t="s">
        <v>1365</v>
      </c>
      <c r="D32" s="140">
        <v>30648455.149999999</v>
      </c>
      <c r="E32" s="140">
        <v>30648455.149999999</v>
      </c>
      <c r="F32" s="120" t="s">
        <v>237</v>
      </c>
    </row>
    <row r="33" spans="2:15">
      <c r="B33" s="676">
        <v>2</v>
      </c>
      <c r="C33" s="121" t="s">
        <v>1366</v>
      </c>
      <c r="D33" s="140">
        <v>7254836483.2600002</v>
      </c>
      <c r="E33" s="140">
        <v>7254836483.2600002</v>
      </c>
      <c r="F33" s="120" t="s">
        <v>237</v>
      </c>
    </row>
    <row r="34" spans="2:15">
      <c r="B34" s="676">
        <v>3</v>
      </c>
      <c r="C34" s="121" t="s">
        <v>1367</v>
      </c>
      <c r="D34" s="140">
        <v>1360846087.3199999</v>
      </c>
      <c r="E34" s="140">
        <v>1360846087.3199999</v>
      </c>
      <c r="F34" s="120" t="s">
        <v>237</v>
      </c>
    </row>
    <row r="35" spans="2:15">
      <c r="B35" s="676">
        <v>4</v>
      </c>
      <c r="C35" s="121" t="s">
        <v>1368</v>
      </c>
      <c r="D35" s="140">
        <v>15652034.509999996</v>
      </c>
      <c r="E35" s="140">
        <v>15652034.509999996</v>
      </c>
      <c r="F35" s="120" t="s">
        <v>237</v>
      </c>
      <c r="I35" s="708"/>
    </row>
    <row r="36" spans="2:15" ht="21">
      <c r="B36" s="676">
        <v>5</v>
      </c>
      <c r="C36" s="121" t="s">
        <v>1369</v>
      </c>
      <c r="D36" s="140">
        <v>24028580.550000001</v>
      </c>
      <c r="E36" s="140">
        <v>24028580.550000001</v>
      </c>
      <c r="F36" s="120" t="s">
        <v>237</v>
      </c>
    </row>
    <row r="37" spans="2:15">
      <c r="B37" s="676">
        <v>6</v>
      </c>
      <c r="C37" s="121" t="s">
        <v>1370</v>
      </c>
      <c r="D37" s="140">
        <v>82503213.220000014</v>
      </c>
      <c r="E37" s="140">
        <v>82503213.220000014</v>
      </c>
      <c r="F37" s="120" t="s">
        <v>237</v>
      </c>
    </row>
    <row r="38" spans="2:15">
      <c r="B38" s="676">
        <v>7</v>
      </c>
      <c r="C38" s="121" t="s">
        <v>1371</v>
      </c>
      <c r="D38" s="140">
        <v>0</v>
      </c>
      <c r="E38" s="140">
        <v>0</v>
      </c>
      <c r="F38" s="120" t="s">
        <v>237</v>
      </c>
    </row>
    <row r="39" spans="2:15">
      <c r="B39" s="676">
        <v>8</v>
      </c>
      <c r="C39" s="121" t="s">
        <v>1372</v>
      </c>
      <c r="D39" s="140">
        <v>0</v>
      </c>
      <c r="E39" s="140">
        <v>0</v>
      </c>
      <c r="F39" s="120" t="s">
        <v>237</v>
      </c>
    </row>
    <row r="40" spans="2:15">
      <c r="B40" s="676">
        <v>9</v>
      </c>
      <c r="C40" s="121" t="s">
        <v>1373</v>
      </c>
      <c r="D40" s="140">
        <v>70740096.469998032</v>
      </c>
      <c r="E40" s="140">
        <v>70740096.469998032</v>
      </c>
      <c r="F40" s="120" t="s">
        <v>237</v>
      </c>
    </row>
    <row r="41" spans="2:15">
      <c r="B41" s="874">
        <v>10</v>
      </c>
      <c r="C41" s="131" t="s">
        <v>244</v>
      </c>
      <c r="D41" s="141">
        <v>8839254950.4799957</v>
      </c>
      <c r="E41" s="141">
        <v>8839254950.4799957</v>
      </c>
      <c r="F41" s="132"/>
    </row>
    <row r="42" spans="2:15" ht="13.5" thickBot="1">
      <c r="B42" s="390"/>
      <c r="C42" s="124"/>
      <c r="D42" s="125"/>
      <c r="E42" s="125"/>
      <c r="F42" s="126"/>
    </row>
    <row r="43" spans="2:15" ht="13.5" thickBot="1">
      <c r="B43" s="867"/>
      <c r="C43" s="122"/>
      <c r="D43" s="60" t="s">
        <v>11</v>
      </c>
      <c r="E43" s="60" t="s">
        <v>12</v>
      </c>
      <c r="F43" s="60" t="s">
        <v>13</v>
      </c>
    </row>
    <row r="44" spans="2:15" ht="19.5">
      <c r="B44" s="867"/>
      <c r="C44" s="122"/>
      <c r="D44" s="136" t="s">
        <v>233</v>
      </c>
      <c r="E44" s="134" t="s">
        <v>234</v>
      </c>
      <c r="F44" s="137" t="s">
        <v>235</v>
      </c>
    </row>
    <row r="45" spans="2:15" ht="13.5" thickBot="1">
      <c r="B45" s="867"/>
      <c r="C45" s="122"/>
      <c r="D45" s="138" t="s">
        <v>240</v>
      </c>
      <c r="E45" s="135" t="s">
        <v>240</v>
      </c>
      <c r="F45" s="139"/>
    </row>
    <row r="46" spans="2:15" ht="12.75" customHeight="1">
      <c r="B46" s="947" t="s">
        <v>236</v>
      </c>
      <c r="C46" s="948"/>
      <c r="D46" s="948"/>
      <c r="E46" s="948"/>
      <c r="F46" s="949"/>
    </row>
    <row r="47" spans="2:15">
      <c r="B47" s="676">
        <v>1</v>
      </c>
      <c r="C47" s="121" t="s">
        <v>236</v>
      </c>
      <c r="D47" s="140">
        <v>539156898</v>
      </c>
      <c r="E47" s="140">
        <v>539156898</v>
      </c>
      <c r="F47" s="120" t="s">
        <v>237</v>
      </c>
      <c r="O47" s="143"/>
    </row>
    <row r="48" spans="2:15">
      <c r="B48" s="676">
        <v>2</v>
      </c>
      <c r="C48" s="121" t="s">
        <v>245</v>
      </c>
      <c r="D48" s="140">
        <v>22730360.808927603</v>
      </c>
      <c r="E48" s="140">
        <v>22730360.808927603</v>
      </c>
      <c r="F48" s="120" t="s">
        <v>237</v>
      </c>
      <c r="O48" s="143"/>
    </row>
    <row r="49" spans="2:15">
      <c r="B49" s="676">
        <v>3</v>
      </c>
      <c r="C49" s="121" t="s">
        <v>249</v>
      </c>
      <c r="D49" s="140">
        <v>67923540.530000001</v>
      </c>
      <c r="E49" s="140">
        <v>67923540.530000001</v>
      </c>
      <c r="F49" s="120" t="s">
        <v>237</v>
      </c>
      <c r="O49" s="143"/>
    </row>
    <row r="50" spans="2:15">
      <c r="B50" s="676">
        <v>4</v>
      </c>
      <c r="C50" s="121" t="s">
        <v>246</v>
      </c>
      <c r="D50" s="140">
        <v>459847258.73000002</v>
      </c>
      <c r="E50" s="140">
        <v>459847258.73000002</v>
      </c>
      <c r="F50" s="120" t="s">
        <v>237</v>
      </c>
      <c r="O50" s="143"/>
    </row>
    <row r="51" spans="2:15">
      <c r="B51" s="676">
        <v>5</v>
      </c>
      <c r="C51" s="121" t="s">
        <v>250</v>
      </c>
      <c r="D51" s="140">
        <v>15340639.390000001</v>
      </c>
      <c r="E51" s="140">
        <v>15340639.390000001</v>
      </c>
      <c r="F51" s="120" t="s">
        <v>237</v>
      </c>
    </row>
    <row r="52" spans="2:15">
      <c r="B52" s="676">
        <v>6</v>
      </c>
      <c r="C52" s="121" t="s">
        <v>251</v>
      </c>
      <c r="D52" s="140">
        <v>-2500681.3199999998</v>
      </c>
      <c r="E52" s="140">
        <v>-2500681.3199999998</v>
      </c>
      <c r="F52" s="120" t="s">
        <v>237</v>
      </c>
    </row>
    <row r="53" spans="2:15">
      <c r="B53" s="676">
        <v>7</v>
      </c>
      <c r="C53" s="121" t="s">
        <v>252</v>
      </c>
      <c r="D53" s="140">
        <v>-2110343.6</v>
      </c>
      <c r="E53" s="140">
        <v>-2110343.6</v>
      </c>
      <c r="F53" s="120" t="s">
        <v>237</v>
      </c>
    </row>
    <row r="54" spans="2:15">
      <c r="B54" s="676">
        <v>8</v>
      </c>
      <c r="C54" s="121" t="s">
        <v>253</v>
      </c>
      <c r="D54" s="140">
        <v>-9574095.8800000008</v>
      </c>
      <c r="E54" s="140">
        <v>-9574095.8800000008</v>
      </c>
      <c r="F54" s="120" t="s">
        <v>237</v>
      </c>
    </row>
    <row r="55" spans="2:15">
      <c r="B55" s="676">
        <v>9</v>
      </c>
      <c r="C55" s="121" t="s">
        <v>254</v>
      </c>
      <c r="D55" s="140">
        <v>0</v>
      </c>
      <c r="E55" s="140">
        <v>0</v>
      </c>
      <c r="F55" s="120" t="s">
        <v>237</v>
      </c>
    </row>
    <row r="56" spans="2:15">
      <c r="B56" s="676">
        <v>10</v>
      </c>
      <c r="C56" s="121" t="s">
        <v>255</v>
      </c>
      <c r="D56" s="140">
        <v>0</v>
      </c>
      <c r="E56" s="140">
        <v>0</v>
      </c>
      <c r="F56" s="120" t="s">
        <v>237</v>
      </c>
    </row>
    <row r="57" spans="2:15">
      <c r="B57" s="676">
        <v>11</v>
      </c>
      <c r="C57" s="121" t="s">
        <v>256</v>
      </c>
      <c r="D57" s="140">
        <v>-2088409.7990261568</v>
      </c>
      <c r="E57" s="140">
        <v>-2088409.7990261568</v>
      </c>
      <c r="F57" s="120" t="s">
        <v>237</v>
      </c>
    </row>
    <row r="58" spans="2:15">
      <c r="B58" s="676">
        <v>12</v>
      </c>
      <c r="C58" s="121" t="s">
        <v>257</v>
      </c>
      <c r="D58" s="140">
        <v>164917853.23110625</v>
      </c>
      <c r="E58" s="140">
        <v>164917853.23110625</v>
      </c>
      <c r="F58" s="120" t="s">
        <v>237</v>
      </c>
    </row>
    <row r="59" spans="2:15">
      <c r="B59" s="876"/>
      <c r="C59" s="131" t="s">
        <v>238</v>
      </c>
      <c r="D59" s="141">
        <f>SUM(D47:D58)</f>
        <v>1253643020.0910079</v>
      </c>
      <c r="E59" s="141">
        <f>SUM(E47:E58)</f>
        <v>1253643020.0910079</v>
      </c>
      <c r="F59" s="133"/>
    </row>
  </sheetData>
  <mergeCells count="4">
    <mergeCell ref="B8:F8"/>
    <mergeCell ref="B31:F31"/>
    <mergeCell ref="B46:F46"/>
    <mergeCell ref="B5:C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Prilog A dio sažetak</vt:lpstr>
      <vt:lpstr>EU OV1</vt:lpstr>
      <vt:lpstr>EU KM1</vt:lpstr>
      <vt:lpstr>EU LI1</vt:lpstr>
      <vt:lpstr>EU LI2</vt:lpstr>
      <vt:lpstr>EU LI3</vt:lpstr>
      <vt:lpstr>EU PV1</vt:lpstr>
      <vt:lpstr>EU CC1</vt:lpstr>
      <vt:lpstr>EU CC2</vt:lpstr>
      <vt:lpstr>EU CCA</vt:lpstr>
      <vt:lpstr>EU CCyB1</vt:lpstr>
      <vt:lpstr>EU CCyB2</vt:lpstr>
      <vt:lpstr>EU LR1-LRSum</vt:lpstr>
      <vt:lpstr>EU LR2-LRCom</vt:lpstr>
      <vt:lpstr>EU LR3-LRSpl</vt:lpstr>
      <vt:lpstr>EU LIQ1</vt:lpstr>
      <vt:lpstr>EU LIQ2</vt:lpstr>
      <vt:lpstr>EU CR1</vt:lpstr>
      <vt:lpstr>EU CR1-A</vt:lpstr>
      <vt:lpstr>EU CR2</vt:lpstr>
      <vt:lpstr>EU CR2a</vt:lpstr>
      <vt:lpstr>EU CQ1</vt:lpstr>
      <vt:lpstr>EU CQ2</vt:lpstr>
      <vt:lpstr>EU CQ3</vt:lpstr>
      <vt:lpstr>EU CQ4</vt:lpstr>
      <vt:lpstr>EU CQ5</vt:lpstr>
      <vt:lpstr>EU CQ6</vt:lpstr>
      <vt:lpstr>EU CQ7</vt:lpstr>
      <vt:lpstr>EU CQ8</vt:lpstr>
      <vt:lpstr>EU CR3</vt:lpstr>
      <vt:lpstr>EU CR4</vt:lpstr>
      <vt:lpstr>EU CR5</vt:lpstr>
      <vt:lpstr>EU CR10 </vt:lpstr>
      <vt:lpstr>EU CCR1</vt:lpstr>
      <vt:lpstr>EU CCR3</vt:lpstr>
      <vt:lpstr>EU CCR5</vt:lpstr>
      <vt:lpstr>EU MR1</vt:lpstr>
      <vt:lpstr>EU CVA1</vt:lpstr>
      <vt:lpstr>EU OR1</vt:lpstr>
      <vt:lpstr>EU OR2</vt:lpstr>
      <vt:lpstr>EU OR3</vt:lpstr>
      <vt:lpstr>EU IRRBB1</vt:lpstr>
      <vt:lpstr>EU REM1</vt:lpstr>
      <vt:lpstr>EU REM2</vt:lpstr>
      <vt:lpstr>EU REM3</vt:lpstr>
      <vt:lpstr>EU REM4</vt:lpstr>
      <vt:lpstr>EU REM5</vt:lpstr>
      <vt:lpstr>EU AE1</vt:lpstr>
      <vt:lpstr>EU AE2</vt:lpstr>
      <vt:lpstr>EU AE3</vt:lpstr>
      <vt:lpstr>EU iLAC</vt:lpstr>
      <vt:lpstr>EU TLAC2a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Arapović Furdek</dc:creator>
  <cp:lastModifiedBy>Ivona Brala</cp:lastModifiedBy>
  <dcterms:created xsi:type="dcterms:W3CDTF">2026-03-25T07:42:46Z</dcterms:created>
  <dcterms:modified xsi:type="dcterms:W3CDTF">2026-06-18T13:46:37Z</dcterms:modified>
</cp:coreProperties>
</file>